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RoofShield" sheetId="1" r:id="rId1"/>
  </sheets>
  <definedNames>
    <definedName name="_xlnm.Print_Area" localSheetId="0">' RoofShield'!$B$2:$H$105</definedName>
  </definedNames>
  <calcPr fullCalcOnLoad="1"/>
</workbook>
</file>

<file path=xl/sharedStrings.xml><?xml version="1.0" encoding="utf-8"?>
<sst xmlns="http://schemas.openxmlformats.org/spreadsheetml/2006/main" count="248" uniqueCount="169">
  <si>
    <t>ООО «Кровля Плюс»</t>
  </si>
  <si>
    <t xml:space="preserve"> КРОВЕЛЬНЫЕ И ФАСАДНЫЕ МАТЕРИАЛЫ</t>
  </si>
  <si>
    <t xml:space="preserve">Тел.: 500-112 </t>
  </si>
  <si>
    <t xml:space="preserve"> (495) 505-62-32 розничный отдел, (495) 545-13-27 дилерский отдел</t>
  </si>
  <si>
    <t xml:space="preserve">Сайт: krowplus.ru, почта: krovlya-44@ya.ru </t>
  </si>
  <si>
    <t>www.factum.ru</t>
  </si>
  <si>
    <t>Адрес: г. Кострома, ул. Шагова 48а</t>
  </si>
  <si>
    <t>142143, Моск. обл, Подольский р-н, с Покров, ул. Полевая, д.3</t>
  </si>
  <si>
    <t>Гибкая черепица Shingle RoofShield Москва</t>
  </si>
  <si>
    <t>с 25.05.2017</t>
  </si>
  <si>
    <t>Форма нарезки</t>
  </si>
  <si>
    <t>Цвет</t>
  </si>
  <si>
    <t>Артикул</t>
  </si>
  <si>
    <t>Толщина, мм</t>
  </si>
  <si>
    <t>Ед. изм.</t>
  </si>
  <si>
    <t>Розница</t>
  </si>
  <si>
    <t>Дилер</t>
  </si>
  <si>
    <t xml:space="preserve"> Премиум/Premium СБС-модифицированный битум, посыпка базальт</t>
  </si>
  <si>
    <t>Standart (Стандарт)</t>
  </si>
  <si>
    <t>Медный</t>
  </si>
  <si>
    <t>P-S-1</t>
  </si>
  <si>
    <t>кв.м.</t>
  </si>
  <si>
    <t>Коричневый с оттенением</t>
  </si>
  <si>
    <t>P-S-2</t>
  </si>
  <si>
    <t>Песочный</t>
  </si>
  <si>
    <t>P-S-5</t>
  </si>
  <si>
    <t>Зеленый с оттенением</t>
  </si>
  <si>
    <t>P-S-6</t>
  </si>
  <si>
    <t>Красный с оттенением</t>
  </si>
  <si>
    <t>P-S-9</t>
  </si>
  <si>
    <t>уп. 3м2</t>
  </si>
  <si>
    <t>Кирпично-красный с оттенением</t>
  </si>
  <si>
    <t>P-S-11</t>
  </si>
  <si>
    <t>Серый</t>
  </si>
  <si>
    <t>P-S-14</t>
  </si>
  <si>
    <t>Modern (Модерн)</t>
  </si>
  <si>
    <t>Р-M-16</t>
  </si>
  <si>
    <t>Р-M-17</t>
  </si>
  <si>
    <t>Р-M-18</t>
  </si>
  <si>
    <t>Миндальный</t>
  </si>
  <si>
    <t>Р-M-19</t>
  </si>
  <si>
    <t>Сандаловый</t>
  </si>
  <si>
    <t>Р-M-20</t>
  </si>
  <si>
    <t>Р-M-21</t>
  </si>
  <si>
    <t>Серый с оттенением</t>
  </si>
  <si>
    <t>Р-M-26</t>
  </si>
  <si>
    <t>Бархатно-черный</t>
  </si>
  <si>
    <t>Р-M-28</t>
  </si>
  <si>
    <t>Каштан</t>
  </si>
  <si>
    <t>P-M-44</t>
  </si>
  <si>
    <t xml:space="preserve"> Классик/Classic окисленный битум, посыпка базальт</t>
  </si>
  <si>
    <t>Медный*</t>
  </si>
  <si>
    <t>С-S-1</t>
  </si>
  <si>
    <t>Коричневый с оттенением*</t>
  </si>
  <si>
    <t>С-S-2</t>
  </si>
  <si>
    <t>Коричневый антик</t>
  </si>
  <si>
    <t>С-S-3</t>
  </si>
  <si>
    <t>С-S-5</t>
  </si>
  <si>
    <t>С-S-6</t>
  </si>
  <si>
    <t>Зеленый антик</t>
  </si>
  <si>
    <t>С-S-7</t>
  </si>
  <si>
    <t>С-S-9</t>
  </si>
  <si>
    <t>Кирпично-красный антик</t>
  </si>
  <si>
    <t>С-S-10</t>
  </si>
  <si>
    <t>С-S-11</t>
  </si>
  <si>
    <t>Коричнево-красный</t>
  </si>
  <si>
    <t>С-S-42</t>
  </si>
  <si>
    <t>Капучино*</t>
  </si>
  <si>
    <t>С-S-43</t>
  </si>
  <si>
    <t>Синий</t>
  </si>
  <si>
    <t>С-S-13</t>
  </si>
  <si>
    <t>С-M-16</t>
  </si>
  <si>
    <t>С-M-17</t>
  </si>
  <si>
    <t>С-M-18</t>
  </si>
  <si>
    <t>С-M-19</t>
  </si>
  <si>
    <t>Сандаловый*</t>
  </si>
  <si>
    <t>С-M-20</t>
  </si>
  <si>
    <t>С-M-21</t>
  </si>
  <si>
    <t>С-M-22</t>
  </si>
  <si>
    <t>C-M-24</t>
  </si>
  <si>
    <t>Шале*</t>
  </si>
  <si>
    <t>С-M-27</t>
  </si>
  <si>
    <t>Фемили /Family  окисленный битум, посыпка базальт+антрацит в теневой полосе</t>
  </si>
  <si>
    <t>F-S-2</t>
  </si>
  <si>
    <t>F-S-6</t>
  </si>
  <si>
    <t>F-S-9</t>
  </si>
  <si>
    <t>Коричневый</t>
  </si>
  <si>
    <t>F-M-16</t>
  </si>
  <si>
    <t>Gothic (Готик)</t>
  </si>
  <si>
    <t>Осенний</t>
  </si>
  <si>
    <t>F-G-29</t>
  </si>
  <si>
    <t>Терракота</t>
  </si>
  <si>
    <t>F-G-30</t>
  </si>
  <si>
    <t xml:space="preserve">Красный  </t>
  </si>
  <si>
    <t>F-G-31</t>
  </si>
  <si>
    <t>Зеленый</t>
  </si>
  <si>
    <t>F-G-32</t>
  </si>
  <si>
    <t>Греческая</t>
  </si>
  <si>
    <t>F-G-33</t>
  </si>
  <si>
    <t>American (Американ)</t>
  </si>
  <si>
    <t xml:space="preserve">Коричневый </t>
  </si>
  <si>
    <t>F-А-35</t>
  </si>
  <si>
    <t>Антик</t>
  </si>
  <si>
    <t>F-А-36</t>
  </si>
  <si>
    <t>Римская</t>
  </si>
  <si>
    <t>F-А-38</t>
  </si>
  <si>
    <t>Шале</t>
  </si>
  <si>
    <t>F-А-40</t>
  </si>
  <si>
    <t xml:space="preserve">Фемили ЭкоЛАЙТ/Family EcoLITE   окисленный битум, посыпка базальт+антрацит </t>
  </si>
  <si>
    <t>FL-S-49</t>
  </si>
  <si>
    <t>Зеленый с оттенением*</t>
  </si>
  <si>
    <t>FL-S-51</t>
  </si>
  <si>
    <t>Красный с оттенением*</t>
  </si>
  <si>
    <t>FL-S-50</t>
  </si>
  <si>
    <t>Коньково-карнизная черепица
Hip&amp;Ridge</t>
  </si>
  <si>
    <t xml:space="preserve">Коньково-карнизная черепица 6,6 кв м в уп 16,8/20 п.м. </t>
  </si>
  <si>
    <t>Медный HR-1*</t>
  </si>
  <si>
    <t>1; 17</t>
  </si>
  <si>
    <t>Коричневый HR-2*</t>
  </si>
  <si>
    <t>2; 4; 44</t>
  </si>
  <si>
    <t>Коричневый антик HR-3</t>
  </si>
  <si>
    <t>Песочный HR-4</t>
  </si>
  <si>
    <t>5; 18</t>
  </si>
  <si>
    <t>Зеленый HR-5</t>
  </si>
  <si>
    <t>6; 22; 32</t>
  </si>
  <si>
    <t>Зеленый антик HR-6</t>
  </si>
  <si>
    <t>Красный HR-7</t>
  </si>
  <si>
    <t>9; 21; 31</t>
  </si>
  <si>
    <t>Кирпично-красный антик HR-8</t>
  </si>
  <si>
    <t>Кирпично-красный HR-9</t>
  </si>
  <si>
    <t>Синий HR-10</t>
  </si>
  <si>
    <t>13; 24</t>
  </si>
  <si>
    <t>Серый HR-11</t>
  </si>
  <si>
    <t>Коричнево-красный HR-13</t>
  </si>
  <si>
    <t>Капучино HR-14*</t>
  </si>
  <si>
    <t>Коричневый с оттенением HR-15*</t>
  </si>
  <si>
    <t>Сандаловый HR-16*</t>
  </si>
  <si>
    <t>Нежно-зеленый HR-17</t>
  </si>
  <si>
    <t>Шале с оттенением HR-20*</t>
  </si>
  <si>
    <t>Бархатно-черный HR-21</t>
  </si>
  <si>
    <t>Осенний HR-22</t>
  </si>
  <si>
    <t>Терракота HR-23</t>
  </si>
  <si>
    <t>Греческая HR-24</t>
  </si>
  <si>
    <t>Шале HR-30</t>
  </si>
  <si>
    <t>миндальный с оттенением HR-32</t>
  </si>
  <si>
    <t>Ендовый ковер Valey Underlayment</t>
  </si>
  <si>
    <t>Ендовый ковер 10 кв.м., размер 1*10м</t>
  </si>
  <si>
    <t>Коричневый E-1*</t>
  </si>
  <si>
    <t>1,2, 3, 5, 44, 43, 42, 16, 35, 36, 17, 18, 20, 30</t>
  </si>
  <si>
    <t>4,5 кг./кв.м.</t>
  </si>
  <si>
    <t>Красный E-4*</t>
  </si>
  <si>
    <t>21, 31, 38, 9</t>
  </si>
  <si>
    <t>4,5 кг/кв.м.</t>
  </si>
  <si>
    <t>Кирпично-красный E-5</t>
  </si>
  <si>
    <t>11, 10, 19</t>
  </si>
  <si>
    <t>4,5 кг/ кв.м.</t>
  </si>
  <si>
    <t>Зеленый E-6*</t>
  </si>
  <si>
    <t>6, 22, 32, 7</t>
  </si>
  <si>
    <t>Синий E-7</t>
  </si>
  <si>
    <t>24, 41, 34, 13</t>
  </si>
  <si>
    <t>Серый E-9*</t>
  </si>
  <si>
    <t>33; 14, 27, 26</t>
  </si>
  <si>
    <t>Темно-серый E-10</t>
  </si>
  <si>
    <t>28, 40</t>
  </si>
  <si>
    <t>4,5 кг/кв. м.</t>
  </si>
  <si>
    <r>
      <rPr>
        <sz val="9"/>
        <rFont val="Arial"/>
        <family val="2"/>
      </rPr>
      <t xml:space="preserve">Как  подобрать цвет комплектующих для черепицы? В столбце D обозначены все цвета, для которых подходят данные элементы. Пример: Классик  медный стандарт артикул </t>
    </r>
    <r>
      <rPr>
        <b/>
        <sz val="9"/>
        <rFont val="Arial"/>
        <family val="2"/>
      </rPr>
      <t>C-S-1</t>
    </r>
    <r>
      <rPr>
        <sz val="9"/>
        <rFont val="Arial"/>
        <family val="2"/>
      </rPr>
      <t xml:space="preserve">, где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- обозначение коллекции Classic,</t>
    </r>
    <r>
      <rPr>
        <b/>
        <sz val="9"/>
        <rFont val="Arial"/>
        <family val="2"/>
      </rPr>
      <t xml:space="preserve"> S</t>
    </r>
    <r>
      <rPr>
        <sz val="9"/>
        <rFont val="Arial"/>
        <family val="2"/>
      </rPr>
      <t xml:space="preserve">-нарезка стандарт,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-номер цвета. Соответственно, конек для него Медный </t>
    </r>
    <r>
      <rPr>
        <b/>
        <sz val="9"/>
        <rFont val="Arial"/>
        <family val="2"/>
      </rPr>
      <t>HR-1</t>
    </r>
    <r>
      <rPr>
        <sz val="9"/>
        <rFont val="Arial"/>
        <family val="2"/>
      </rPr>
      <t xml:space="preserve">, который идет для цветов 1 и17 (прописаны в колонке D). Если нет соответсвующего цвета черепицы, то значит для черепицы данной серии комплектующие не проедумотрены, это касается серии эколайт.
</t>
    </r>
  </si>
  <si>
    <t>Отгрузка транзитными машинами кратно фуре с доставкой по ЦФО  - наценка 10%.</t>
  </si>
  <si>
    <t>Количество черепицы на  поддоне 36уп для всех коллекции г/ч Руфшилд.</t>
  </si>
  <si>
    <t>Позиции отмеченные * и выделенные зеленым цветом  - складская программа МО.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</si>
</sst>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YY"/>
    <numFmt numFmtId="166" formatCode="@"/>
    <numFmt numFmtId="167" formatCode="#,##0&quot;р.&quot;"/>
  </numFmts>
  <fonts count="1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9"/>
      <color indexed="40"/>
      <name val="Arial"/>
      <family val="2"/>
    </font>
    <font>
      <b/>
      <sz val="9"/>
      <color indexed="63"/>
      <name val="Arial"/>
      <family val="2"/>
    </font>
    <font>
      <b/>
      <u val="single"/>
      <sz val="9"/>
      <color indexed="40"/>
      <name val="Arial"/>
      <family val="2"/>
    </font>
    <font>
      <u val="single"/>
      <sz val="10"/>
      <color indexed="12"/>
      <name val="Arial Cyr"/>
      <family val="0"/>
    </font>
    <font>
      <b/>
      <i/>
      <sz val="18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13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3" borderId="0" xfId="0" applyFont="1" applyFill="1" applyAlignment="1">
      <alignment horizontal="center" vertical="center" shrinkToFit="1"/>
    </xf>
    <xf numFmtId="164" fontId="0" fillId="3" borderId="0" xfId="0" applyFill="1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center"/>
    </xf>
    <xf numFmtId="164" fontId="1" fillId="4" borderId="1" xfId="0" applyFont="1" applyFill="1" applyBorder="1" applyAlignment="1">
      <alignment/>
    </xf>
    <xf numFmtId="164" fontId="1" fillId="4" borderId="2" xfId="0" applyFont="1" applyFill="1" applyBorder="1" applyAlignment="1">
      <alignment/>
    </xf>
    <xf numFmtId="164" fontId="3" fillId="4" borderId="3" xfId="21" applyNumberFormat="1" applyFont="1" applyFill="1" applyBorder="1" applyAlignment="1" applyProtection="1">
      <alignment horizontal="right" vertical="center"/>
      <protection/>
    </xf>
    <xf numFmtId="164" fontId="1" fillId="4" borderId="4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4" fillId="4" borderId="5" xfId="21" applyNumberFormat="1" applyFont="1" applyFill="1" applyBorder="1" applyAlignment="1" applyProtection="1">
      <alignment horizontal="right" vertical="center"/>
      <protection/>
    </xf>
    <xf numFmtId="164" fontId="1" fillId="4" borderId="0" xfId="0" applyFont="1" applyFill="1" applyBorder="1" applyAlignment="1">
      <alignment horizontal="right"/>
    </xf>
    <xf numFmtId="164" fontId="5" fillId="4" borderId="5" xfId="20" applyNumberFormat="1" applyFont="1" applyFill="1" applyBorder="1" applyAlignment="1" applyProtection="1">
      <alignment horizontal="right" vertical="center"/>
      <protection/>
    </xf>
    <xf numFmtId="164" fontId="1" fillId="4" borderId="6" xfId="0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1" fillId="4" borderId="7" xfId="0" applyFont="1" applyFill="1" applyBorder="1" applyAlignment="1">
      <alignment horizontal="right"/>
    </xf>
    <xf numFmtId="164" fontId="4" fillId="4" borderId="8" xfId="21" applyNumberFormat="1" applyFont="1" applyFill="1" applyBorder="1" applyAlignment="1" applyProtection="1">
      <alignment horizontal="right" vertical="center"/>
      <protection/>
    </xf>
    <xf numFmtId="164" fontId="7" fillId="5" borderId="6" xfId="0" applyFont="1" applyFill="1" applyBorder="1" applyAlignment="1">
      <alignment horizontal="center" vertical="center" shrinkToFit="1"/>
    </xf>
    <xf numFmtId="165" fontId="8" fillId="5" borderId="8" xfId="0" applyNumberFormat="1" applyFont="1" applyFill="1" applyBorder="1" applyAlignment="1">
      <alignment horizontal="center" vertical="center" shrinkToFit="1"/>
    </xf>
    <xf numFmtId="166" fontId="1" fillId="0" borderId="9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 vertical="center" wrapText="1"/>
    </xf>
    <xf numFmtId="164" fontId="10" fillId="6" borderId="12" xfId="0" applyFont="1" applyFill="1" applyBorder="1" applyAlignment="1">
      <alignment horizontal="center" vertical="center" shrinkToFit="1"/>
    </xf>
    <xf numFmtId="164" fontId="10" fillId="6" borderId="13" xfId="0" applyFont="1" applyFill="1" applyBorder="1" applyAlignment="1">
      <alignment horizontal="center" vertical="center" shrinkToFit="1"/>
    </xf>
    <xf numFmtId="166" fontId="1" fillId="0" borderId="14" xfId="0" applyNumberFormat="1" applyFont="1" applyBorder="1" applyAlignment="1">
      <alignment horizontal="center" vertical="center" wrapText="1"/>
    </xf>
    <xf numFmtId="166" fontId="11" fillId="0" borderId="15" xfId="0" applyNumberFormat="1" applyFont="1" applyBorder="1" applyAlignment="1">
      <alignment horizontal="left" vertical="center"/>
    </xf>
    <xf numFmtId="166" fontId="11" fillId="0" borderId="16" xfId="0" applyNumberFormat="1" applyFont="1" applyBorder="1" applyAlignment="1">
      <alignment horizontal="center" vertical="center"/>
    </xf>
    <xf numFmtId="166" fontId="11" fillId="0" borderId="17" xfId="0" applyNumberFormat="1" applyFont="1" applyBorder="1" applyAlignment="1">
      <alignment horizontal="center" vertical="center"/>
    </xf>
    <xf numFmtId="166" fontId="1" fillId="0" borderId="18" xfId="0" applyNumberFormat="1" applyFont="1" applyBorder="1" applyAlignment="1">
      <alignment horizontal="center" vertical="center"/>
    </xf>
    <xf numFmtId="167" fontId="1" fillId="0" borderId="18" xfId="0" applyNumberFormat="1" applyFont="1" applyBorder="1" applyAlignment="1">
      <alignment horizontal="center" vertical="center"/>
    </xf>
    <xf numFmtId="167" fontId="1" fillId="0" borderId="19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left" vertical="center"/>
    </xf>
    <xf numFmtId="166" fontId="11" fillId="0" borderId="20" xfId="0" applyNumberFormat="1" applyFont="1" applyBorder="1" applyAlignment="1">
      <alignment horizontal="center" vertical="center"/>
    </xf>
    <xf numFmtId="166" fontId="11" fillId="0" borderId="21" xfId="0" applyNumberFormat="1" applyFont="1" applyBorder="1" applyAlignment="1">
      <alignment horizontal="center" vertical="center"/>
    </xf>
    <xf numFmtId="166" fontId="1" fillId="0" borderId="22" xfId="0" applyNumberFormat="1" applyFont="1" applyBorder="1" applyAlignment="1">
      <alignment horizontal="center" vertical="center"/>
    </xf>
    <xf numFmtId="167" fontId="1" fillId="0" borderId="22" xfId="0" applyNumberFormat="1" applyFont="1" applyBorder="1" applyAlignment="1">
      <alignment horizontal="center" vertical="center"/>
    </xf>
    <xf numFmtId="167" fontId="1" fillId="0" borderId="23" xfId="0" applyNumberFormat="1" applyFont="1" applyBorder="1" applyAlignment="1">
      <alignment horizontal="center" vertical="center"/>
    </xf>
    <xf numFmtId="166" fontId="11" fillId="0" borderId="22" xfId="0" applyNumberFormat="1" applyFont="1" applyBorder="1" applyAlignment="1">
      <alignment horizontal="left" vertical="center"/>
    </xf>
    <xf numFmtId="166" fontId="11" fillId="0" borderId="23" xfId="0" applyNumberFormat="1" applyFont="1" applyBorder="1" applyAlignment="1">
      <alignment horizontal="center" vertical="center"/>
    </xf>
    <xf numFmtId="166" fontId="11" fillId="0" borderId="24" xfId="0" applyNumberFormat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 wrapText="1"/>
    </xf>
    <xf numFmtId="166" fontId="11" fillId="0" borderId="18" xfId="0" applyNumberFormat="1" applyFont="1" applyFill="1" applyBorder="1" applyAlignment="1">
      <alignment horizontal="left" vertical="center"/>
    </xf>
    <xf numFmtId="166" fontId="11" fillId="0" borderId="19" xfId="0" applyNumberFormat="1" applyFont="1" applyFill="1" applyBorder="1" applyAlignment="1">
      <alignment horizontal="center" vertical="center"/>
    </xf>
    <xf numFmtId="166" fontId="11" fillId="0" borderId="25" xfId="0" applyNumberFormat="1" applyFont="1" applyBorder="1" applyAlignment="1">
      <alignment horizontal="center" vertical="center"/>
    </xf>
    <xf numFmtId="166" fontId="11" fillId="0" borderId="12" xfId="0" applyNumberFormat="1" applyFont="1" applyFill="1" applyBorder="1" applyAlignment="1">
      <alignment horizontal="left" vertical="center"/>
    </xf>
    <xf numFmtId="166" fontId="11" fillId="0" borderId="20" xfId="0" applyNumberFormat="1" applyFont="1" applyFill="1" applyBorder="1" applyAlignment="1">
      <alignment horizontal="center" vertical="center"/>
    </xf>
    <xf numFmtId="166" fontId="11" fillId="0" borderId="13" xfId="0" applyNumberFormat="1" applyFont="1" applyFill="1" applyBorder="1" applyAlignment="1">
      <alignment horizontal="left" vertical="center"/>
    </xf>
    <xf numFmtId="166" fontId="11" fillId="0" borderId="26" xfId="0" applyNumberFormat="1" applyFont="1" applyFill="1" applyBorder="1" applyAlignment="1">
      <alignment horizontal="center" vertical="center"/>
    </xf>
    <xf numFmtId="166" fontId="11" fillId="0" borderId="27" xfId="0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 wrapText="1"/>
    </xf>
    <xf numFmtId="166" fontId="11" fillId="5" borderId="18" xfId="0" applyNumberFormat="1" applyFont="1" applyFill="1" applyBorder="1" applyAlignment="1">
      <alignment horizontal="left" vertical="center"/>
    </xf>
    <xf numFmtId="166" fontId="11" fillId="0" borderId="29" xfId="0" applyNumberFormat="1" applyFont="1" applyBorder="1" applyAlignment="1">
      <alignment horizontal="center" vertical="center"/>
    </xf>
    <xf numFmtId="166" fontId="11" fillId="0" borderId="25" xfId="0" applyNumberFormat="1" applyFont="1" applyBorder="1" applyAlignment="1">
      <alignment horizontal="center"/>
    </xf>
    <xf numFmtId="166" fontId="11" fillId="5" borderId="12" xfId="0" applyNumberFormat="1" applyFont="1" applyFill="1" applyBorder="1" applyAlignment="1">
      <alignment horizontal="left" vertical="center"/>
    </xf>
    <xf numFmtId="166" fontId="11" fillId="0" borderId="30" xfId="0" applyNumberFormat="1" applyFont="1" applyBorder="1" applyAlignment="1">
      <alignment horizontal="center" vertical="center"/>
    </xf>
    <xf numFmtId="166" fontId="11" fillId="0" borderId="2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 vertical="center"/>
    </xf>
    <xf numFmtId="167" fontId="1" fillId="0" borderId="12" xfId="0" applyNumberFormat="1" applyFont="1" applyBorder="1" applyAlignment="1">
      <alignment horizontal="center" vertical="center"/>
    </xf>
    <xf numFmtId="167" fontId="1" fillId="0" borderId="20" xfId="0" applyNumberFormat="1" applyFont="1" applyBorder="1" applyAlignment="1">
      <alignment horizontal="center" vertical="center"/>
    </xf>
    <xf numFmtId="166" fontId="11" fillId="0" borderId="31" xfId="0" applyNumberFormat="1" applyFont="1" applyBorder="1" applyAlignment="1">
      <alignment horizontal="center" vertical="center"/>
    </xf>
    <xf numFmtId="166" fontId="11" fillId="0" borderId="32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 vertical="center"/>
    </xf>
    <xf numFmtId="167" fontId="1" fillId="0" borderId="15" xfId="0" applyNumberFormat="1" applyFont="1" applyBorder="1" applyAlignment="1">
      <alignment horizontal="center" vertical="center"/>
    </xf>
    <xf numFmtId="167" fontId="1" fillId="0" borderId="16" xfId="0" applyNumberFormat="1" applyFont="1" applyBorder="1" applyAlignment="1">
      <alignment horizontal="center" vertical="center"/>
    </xf>
    <xf numFmtId="166" fontId="1" fillId="0" borderId="33" xfId="0" applyNumberFormat="1" applyFont="1" applyBorder="1" applyAlignment="1">
      <alignment horizontal="center" vertical="center" wrapText="1"/>
    </xf>
    <xf numFmtId="166" fontId="11" fillId="0" borderId="22" xfId="0" applyNumberFormat="1" applyFont="1" applyFill="1" applyBorder="1" applyAlignment="1">
      <alignment horizontal="center" vertical="center"/>
    </xf>
    <xf numFmtId="166" fontId="11" fillId="0" borderId="34" xfId="0" applyNumberFormat="1" applyFont="1" applyFill="1" applyBorder="1" applyAlignment="1">
      <alignment horizontal="center" vertical="center"/>
    </xf>
    <xf numFmtId="166" fontId="1" fillId="0" borderId="35" xfId="0" applyNumberFormat="1" applyFont="1" applyBorder="1" applyAlignment="1">
      <alignment horizontal="center" vertical="center"/>
    </xf>
    <xf numFmtId="167" fontId="1" fillId="0" borderId="34" xfId="0" applyNumberFormat="1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top" wrapText="1"/>
    </xf>
    <xf numFmtId="166" fontId="11" fillId="0" borderId="19" xfId="0" applyNumberFormat="1" applyFont="1" applyBorder="1" applyAlignment="1">
      <alignment horizontal="center" vertical="center"/>
    </xf>
    <xf numFmtId="166" fontId="11" fillId="0" borderId="25" xfId="0" applyNumberFormat="1" applyFont="1" applyFill="1" applyBorder="1" applyAlignment="1">
      <alignment horizontal="center"/>
    </xf>
    <xf numFmtId="166" fontId="11" fillId="0" borderId="21" xfId="0" applyNumberFormat="1" applyFont="1" applyFill="1" applyBorder="1" applyAlignment="1">
      <alignment horizontal="center"/>
    </xf>
    <xf numFmtId="166" fontId="11" fillId="0" borderId="22" xfId="0" applyNumberFormat="1" applyFont="1" applyFill="1" applyBorder="1" applyAlignment="1">
      <alignment horizontal="left" vertical="center"/>
    </xf>
    <xf numFmtId="166" fontId="11" fillId="0" borderId="24" xfId="0" applyNumberFormat="1" applyFont="1" applyFill="1" applyBorder="1" applyAlignment="1">
      <alignment horizontal="center"/>
    </xf>
    <xf numFmtId="166" fontId="1" fillId="0" borderId="28" xfId="0" applyNumberFormat="1" applyFont="1" applyFill="1" applyBorder="1" applyAlignment="1">
      <alignment horizontal="center" vertical="top" wrapText="1"/>
    </xf>
    <xf numFmtId="166" fontId="11" fillId="0" borderId="10" xfId="0" applyNumberFormat="1" applyFont="1" applyFill="1" applyBorder="1" applyAlignment="1">
      <alignment horizontal="center" vertical="center"/>
    </xf>
    <xf numFmtId="166" fontId="11" fillId="0" borderId="36" xfId="0" applyNumberFormat="1" applyFont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166" fontId="1" fillId="0" borderId="15" xfId="0" applyNumberFormat="1" applyFont="1" applyFill="1" applyBorder="1" applyAlignment="1">
      <alignment horizontal="center" vertical="center"/>
    </xf>
    <xf numFmtId="167" fontId="1" fillId="0" borderId="15" xfId="0" applyNumberFormat="1" applyFont="1" applyFill="1" applyBorder="1" applyAlignment="1">
      <alignment horizontal="center" vertical="center"/>
    </xf>
    <xf numFmtId="167" fontId="1" fillId="0" borderId="11" xfId="0" applyNumberFormat="1" applyFont="1" applyFill="1" applyBorder="1" applyAlignment="1">
      <alignment horizontal="center" vertical="center"/>
    </xf>
    <xf numFmtId="166" fontId="1" fillId="0" borderId="22" xfId="0" applyNumberFormat="1" applyFont="1" applyFill="1" applyBorder="1" applyAlignment="1">
      <alignment horizontal="center" vertical="center"/>
    </xf>
    <xf numFmtId="167" fontId="1" fillId="0" borderId="22" xfId="0" applyNumberFormat="1" applyFont="1" applyFill="1" applyBorder="1" applyAlignment="1">
      <alignment horizontal="center" vertical="center"/>
    </xf>
    <xf numFmtId="167" fontId="1" fillId="0" borderId="23" xfId="0" applyNumberFormat="1" applyFont="1" applyFill="1" applyBorder="1" applyAlignment="1">
      <alignment horizontal="center" vertical="center"/>
    </xf>
    <xf numFmtId="167" fontId="1" fillId="0" borderId="22" xfId="0" applyNumberFormat="1" applyFont="1" applyBorder="1" applyAlignment="1">
      <alignment horizontal="center"/>
    </xf>
    <xf numFmtId="166" fontId="11" fillId="0" borderId="15" xfId="0" applyNumberFormat="1" applyFont="1" applyFill="1" applyBorder="1" applyAlignment="1">
      <alignment horizontal="left" vertical="center"/>
    </xf>
    <xf numFmtId="166" fontId="11" fillId="0" borderId="37" xfId="0" applyNumberFormat="1" applyFont="1" applyFill="1" applyBorder="1" applyAlignment="1">
      <alignment horizontal="center" vertical="center"/>
    </xf>
    <xf numFmtId="166" fontId="11" fillId="0" borderId="24" xfId="0" applyNumberFormat="1" applyFont="1" applyBorder="1" applyAlignment="1">
      <alignment horizontal="center"/>
    </xf>
    <xf numFmtId="166" fontId="11" fillId="0" borderId="27" xfId="0" applyNumberFormat="1" applyFont="1" applyBorder="1" applyAlignment="1">
      <alignment horizontal="center"/>
    </xf>
    <xf numFmtId="166" fontId="11" fillId="5" borderId="15" xfId="0" applyNumberFormat="1" applyFont="1" applyFill="1" applyBorder="1" applyAlignment="1">
      <alignment horizontal="left" vertical="center"/>
    </xf>
    <xf numFmtId="166" fontId="11" fillId="0" borderId="15" xfId="0" applyNumberFormat="1" applyFont="1" applyBorder="1" applyAlignment="1">
      <alignment horizontal="center" vertical="center"/>
    </xf>
    <xf numFmtId="166" fontId="11" fillId="0" borderId="38" xfId="0" applyNumberFormat="1" applyFont="1" applyFill="1" applyBorder="1" applyAlignment="1">
      <alignment horizontal="center"/>
    </xf>
    <xf numFmtId="166" fontId="11" fillId="0" borderId="12" xfId="0" applyNumberFormat="1" applyFont="1" applyBorder="1" applyAlignment="1">
      <alignment horizontal="center" vertical="center"/>
    </xf>
    <xf numFmtId="166" fontId="11" fillId="0" borderId="12" xfId="0" applyNumberFormat="1" applyFont="1" applyFill="1" applyBorder="1" applyAlignment="1">
      <alignment horizontal="center"/>
    </xf>
    <xf numFmtId="166" fontId="11" fillId="5" borderId="13" xfId="0" applyNumberFormat="1" applyFont="1" applyFill="1" applyBorder="1" applyAlignment="1">
      <alignment horizontal="left" vertical="center"/>
    </xf>
    <xf numFmtId="166" fontId="11" fillId="0" borderId="13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26" xfId="0" applyNumberFormat="1" applyFont="1" applyBorder="1" applyAlignment="1">
      <alignment horizontal="center" vertical="center"/>
    </xf>
    <xf numFmtId="164" fontId="10" fillId="6" borderId="13" xfId="0" applyFont="1" applyFill="1" applyBorder="1" applyAlignment="1">
      <alignment horizontal="center" vertical="center" wrapText="1" shrinkToFit="1"/>
    </xf>
    <xf numFmtId="166" fontId="1" fillId="0" borderId="39" xfId="0" applyNumberFormat="1" applyFont="1" applyBorder="1" applyAlignment="1">
      <alignment horizontal="center" vertical="center" wrapText="1"/>
    </xf>
    <xf numFmtId="166" fontId="11" fillId="5" borderId="17" xfId="0" applyNumberFormat="1" applyFont="1" applyFill="1" applyBorder="1" applyAlignment="1">
      <alignment horizontal="left" vertical="center" wrapText="1"/>
    </xf>
    <xf numFmtId="166" fontId="11" fillId="0" borderId="16" xfId="0" applyNumberFormat="1" applyFont="1" applyBorder="1" applyAlignment="1">
      <alignment horizontal="center" vertical="center" wrapText="1"/>
    </xf>
    <xf numFmtId="166" fontId="11" fillId="0" borderId="17" xfId="0" applyNumberFormat="1" applyFont="1" applyBorder="1" applyAlignment="1">
      <alignment horizontal="center"/>
    </xf>
    <xf numFmtId="166" fontId="11" fillId="5" borderId="21" xfId="0" applyNumberFormat="1" applyFont="1" applyFill="1" applyBorder="1" applyAlignment="1">
      <alignment horizontal="left" vertical="center" wrapText="1"/>
    </xf>
    <xf numFmtId="166" fontId="11" fillId="0" borderId="20" xfId="0" applyNumberFormat="1" applyFont="1" applyBorder="1" applyAlignment="1">
      <alignment horizontal="center" vertical="center" wrapText="1"/>
    </xf>
    <xf numFmtId="166" fontId="11" fillId="0" borderId="21" xfId="0" applyNumberFormat="1" applyFont="1" applyBorder="1" applyAlignment="1">
      <alignment horizontal="left" vertical="center" wrapText="1"/>
    </xf>
    <xf numFmtId="166" fontId="11" fillId="0" borderId="21" xfId="0" applyNumberFormat="1" applyFont="1" applyFill="1" applyBorder="1" applyAlignment="1">
      <alignment horizontal="left" vertical="center" wrapText="1"/>
    </xf>
    <xf numFmtId="166" fontId="11" fillId="0" borderId="20" xfId="0" applyNumberFormat="1" applyFont="1" applyFill="1" applyBorder="1" applyAlignment="1">
      <alignment horizontal="center" vertical="center" wrapText="1"/>
    </xf>
    <xf numFmtId="166" fontId="11" fillId="0" borderId="27" xfId="0" applyNumberFormat="1" applyFont="1" applyFill="1" applyBorder="1" applyAlignment="1">
      <alignment horizontal="left" vertical="center" wrapText="1"/>
    </xf>
    <xf numFmtId="166" fontId="11" fillId="0" borderId="26" xfId="0" applyNumberFormat="1" applyFont="1" applyFill="1" applyBorder="1" applyAlignment="1">
      <alignment horizontal="center" vertical="center" wrapText="1"/>
    </xf>
    <xf numFmtId="166" fontId="11" fillId="0" borderId="24" xfId="0" applyNumberFormat="1" applyFont="1" applyFill="1" applyBorder="1" applyAlignment="1">
      <alignment horizontal="left" vertical="center" wrapText="1"/>
    </xf>
    <xf numFmtId="166" fontId="11" fillId="0" borderId="23" xfId="0" applyNumberFormat="1" applyFont="1" applyFill="1" applyBorder="1" applyAlignment="1">
      <alignment horizontal="center" vertical="center" wrapText="1"/>
    </xf>
    <xf numFmtId="166" fontId="11" fillId="5" borderId="17" xfId="0" applyNumberFormat="1" applyFont="1" applyFill="1" applyBorder="1" applyAlignment="1">
      <alignment wrapText="1"/>
    </xf>
    <xf numFmtId="166" fontId="11" fillId="0" borderId="6" xfId="0" applyNumberFormat="1" applyFont="1" applyBorder="1" applyAlignment="1">
      <alignment horizontal="left" wrapText="1"/>
    </xf>
    <xf numFmtId="167" fontId="1" fillId="0" borderId="15" xfId="0" applyNumberFormat="1" applyFont="1" applyBorder="1" applyAlignment="1">
      <alignment horizontal="center"/>
    </xf>
    <xf numFmtId="167" fontId="1" fillId="0" borderId="16" xfId="0" applyNumberFormat="1" applyFont="1" applyBorder="1" applyAlignment="1">
      <alignment horizontal="center"/>
    </xf>
    <xf numFmtId="166" fontId="11" fillId="5" borderId="21" xfId="0" applyNumberFormat="1" applyFont="1" applyFill="1" applyBorder="1" applyAlignment="1">
      <alignment wrapText="1"/>
    </xf>
    <xf numFmtId="166" fontId="11" fillId="0" borderId="30" xfId="0" applyNumberFormat="1" applyFont="1" applyBorder="1" applyAlignment="1">
      <alignment horizontal="left" wrapText="1"/>
    </xf>
    <xf numFmtId="166" fontId="11" fillId="0" borderId="21" xfId="0" applyNumberFormat="1" applyFont="1" applyBorder="1" applyAlignment="1">
      <alignment wrapText="1"/>
    </xf>
    <xf numFmtId="167" fontId="1" fillId="0" borderId="12" xfId="0" applyNumberFormat="1" applyFont="1" applyBorder="1" applyAlignment="1">
      <alignment horizontal="center"/>
    </xf>
    <xf numFmtId="166" fontId="11" fillId="0" borderId="14" xfId="0" applyNumberFormat="1" applyFont="1" applyBorder="1" applyAlignment="1">
      <alignment wrapText="1"/>
    </xf>
    <xf numFmtId="166" fontId="11" fillId="0" borderId="32" xfId="0" applyNumberFormat="1" applyFont="1" applyBorder="1" applyAlignment="1">
      <alignment horizontal="left" wrapText="1"/>
    </xf>
    <xf numFmtId="166" fontId="11" fillId="0" borderId="22" xfId="0" applyNumberFormat="1" applyFont="1" applyBorder="1" applyAlignment="1">
      <alignment vertical="center"/>
    </xf>
    <xf numFmtId="167" fontId="1" fillId="0" borderId="37" xfId="0" applyNumberFormat="1" applyFont="1" applyBorder="1" applyAlignment="1">
      <alignment horizontal="center"/>
    </xf>
    <xf numFmtId="164" fontId="11" fillId="0" borderId="39" xfId="0" applyNumberFormat="1" applyFont="1" applyBorder="1" applyAlignment="1">
      <alignment horizontal="center" vertical="center" wrapText="1"/>
    </xf>
    <xf numFmtId="166" fontId="1" fillId="7" borderId="39" xfId="0" applyNumberFormat="1" applyFont="1" applyFill="1" applyBorder="1" applyAlignment="1">
      <alignment horizontal="center" vertical="center" wrapText="1"/>
    </xf>
    <xf numFmtId="166" fontId="1" fillId="8" borderId="39" xfId="0" applyNumberFormat="1" applyFont="1" applyFill="1" applyBorder="1" applyAlignment="1">
      <alignment horizontal="center" vertical="center" wrapText="1"/>
    </xf>
    <xf numFmtId="166" fontId="1" fillId="5" borderId="39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70</xdr:row>
      <xdr:rowOff>0</xdr:rowOff>
    </xdr:from>
    <xdr:to>
      <xdr:col>1</xdr:col>
      <xdr:colOff>619125</xdr:colOff>
      <xdr:row>71</xdr:row>
      <xdr:rowOff>161925</xdr:rowOff>
    </xdr:to>
    <xdr:sp>
      <xdr:nvSpPr>
        <xdr:cNvPr id="1" name="Прямоугольник 14"/>
        <xdr:cNvSpPr>
          <a:spLocks/>
        </xdr:cNvSpPr>
      </xdr:nvSpPr>
      <xdr:spPr>
        <a:xfrm>
          <a:off x="542925" y="12696825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180975</xdr:colOff>
      <xdr:row>13</xdr:row>
      <xdr:rowOff>123825</xdr:rowOff>
    </xdr:from>
    <xdr:to>
      <xdr:col>1</xdr:col>
      <xdr:colOff>1066800</xdr:colOff>
      <xdr:row>15</xdr:row>
      <xdr:rowOff>85725</xdr:rowOff>
    </xdr:to>
    <xdr:pic>
      <xdr:nvPicPr>
        <xdr:cNvPr id="2" name="Рисунок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724150"/>
          <a:ext cx="8858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21</xdr:row>
      <xdr:rowOff>123825</xdr:rowOff>
    </xdr:from>
    <xdr:to>
      <xdr:col>1</xdr:col>
      <xdr:colOff>1143000</xdr:colOff>
      <xdr:row>23</xdr:row>
      <xdr:rowOff>133350</xdr:rowOff>
    </xdr:to>
    <xdr:pic>
      <xdr:nvPicPr>
        <xdr:cNvPr id="3" name="Рисунок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029075"/>
          <a:ext cx="10668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36</xdr:row>
      <xdr:rowOff>28575</xdr:rowOff>
    </xdr:from>
    <xdr:to>
      <xdr:col>1</xdr:col>
      <xdr:colOff>1066800</xdr:colOff>
      <xdr:row>37</xdr:row>
      <xdr:rowOff>152400</xdr:rowOff>
    </xdr:to>
    <xdr:pic>
      <xdr:nvPicPr>
        <xdr:cNvPr id="4" name="Рисунок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38175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46</xdr:row>
      <xdr:rowOff>38100</xdr:rowOff>
    </xdr:from>
    <xdr:to>
      <xdr:col>1</xdr:col>
      <xdr:colOff>1000125</xdr:colOff>
      <xdr:row>47</xdr:row>
      <xdr:rowOff>142875</xdr:rowOff>
    </xdr:to>
    <xdr:pic>
      <xdr:nvPicPr>
        <xdr:cNvPr id="5" name="Рисунок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039100"/>
          <a:ext cx="8953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52</xdr:row>
      <xdr:rowOff>0</xdr:rowOff>
    </xdr:from>
    <xdr:to>
      <xdr:col>1</xdr:col>
      <xdr:colOff>1152525</xdr:colOff>
      <xdr:row>53</xdr:row>
      <xdr:rowOff>66675</xdr:rowOff>
    </xdr:to>
    <xdr:pic>
      <xdr:nvPicPr>
        <xdr:cNvPr id="6" name="Рисунок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134475"/>
          <a:ext cx="9525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54</xdr:row>
      <xdr:rowOff>190500</xdr:rowOff>
    </xdr:from>
    <xdr:to>
      <xdr:col>1</xdr:col>
      <xdr:colOff>1123950</xdr:colOff>
      <xdr:row>55</xdr:row>
      <xdr:rowOff>219075</xdr:rowOff>
    </xdr:to>
    <xdr:pic>
      <xdr:nvPicPr>
        <xdr:cNvPr id="7" name="Рисунок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9763125"/>
          <a:ext cx="9906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57</xdr:row>
      <xdr:rowOff>76200</xdr:rowOff>
    </xdr:from>
    <xdr:to>
      <xdr:col>1</xdr:col>
      <xdr:colOff>1143000</xdr:colOff>
      <xdr:row>59</xdr:row>
      <xdr:rowOff>76200</xdr:rowOff>
    </xdr:to>
    <xdr:pic>
      <xdr:nvPicPr>
        <xdr:cNvPr id="8" name="Рисунок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344150"/>
          <a:ext cx="10001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200025</xdr:colOff>
      <xdr:row>62</xdr:row>
      <xdr:rowOff>47625</xdr:rowOff>
    </xdr:from>
    <xdr:to>
      <xdr:col>1</xdr:col>
      <xdr:colOff>1133475</xdr:colOff>
      <xdr:row>64</xdr:row>
      <xdr:rowOff>19050</xdr:rowOff>
    </xdr:to>
    <xdr:pic>
      <xdr:nvPicPr>
        <xdr:cNvPr id="9" name="Рисунок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11134725"/>
          <a:ext cx="9334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66</xdr:row>
      <xdr:rowOff>161925</xdr:rowOff>
    </xdr:from>
    <xdr:to>
      <xdr:col>1</xdr:col>
      <xdr:colOff>1123950</xdr:colOff>
      <xdr:row>68</xdr:row>
      <xdr:rowOff>114300</xdr:rowOff>
    </xdr:to>
    <xdr:pic>
      <xdr:nvPicPr>
        <xdr:cNvPr id="10" name="Рисунок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096750"/>
          <a:ext cx="9715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57150</xdr:colOff>
      <xdr:row>1</xdr:row>
      <xdr:rowOff>38100</xdr:rowOff>
    </xdr:from>
    <xdr:to>
      <xdr:col>2</xdr:col>
      <xdr:colOff>1066800</xdr:colOff>
      <xdr:row>4</xdr:row>
      <xdr:rowOff>209550</xdr:rowOff>
    </xdr:to>
    <xdr:pic>
      <xdr:nvPicPr>
        <xdr:cNvPr id="11" name="Изображение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114300"/>
          <a:ext cx="24669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tum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H105"/>
  <sheetViews>
    <sheetView showGridLines="0" tabSelected="1" zoomScale="120" zoomScaleNormal="120" workbookViewId="0" topLeftCell="A1">
      <selection activeCell="C4" sqref="C4"/>
    </sheetView>
  </sheetViews>
  <sheetFormatPr defaultColWidth="5.00390625" defaultRowHeight="12.75"/>
  <cols>
    <col min="1" max="1" width="1.75390625" style="1" customWidth="1"/>
    <col min="2" max="2" width="19.125" style="2" customWidth="1"/>
    <col min="3" max="3" width="31.00390625" style="2" customWidth="1"/>
    <col min="4" max="4" width="12.125" style="3" customWidth="1"/>
    <col min="5" max="5" width="12.875" style="3" customWidth="1"/>
    <col min="6" max="6" width="12.75390625" style="3" customWidth="1"/>
    <col min="7" max="7" width="20.00390625" style="3" customWidth="1"/>
    <col min="8" max="8" width="9.375" style="3" hidden="1" customWidth="1"/>
    <col min="9" max="9" width="9.75390625" style="4" customWidth="1"/>
    <col min="10" max="10" width="7.75390625" style="5" customWidth="1"/>
    <col min="11" max="24" width="5.875" style="5" customWidth="1"/>
    <col min="25" max="25" width="3.25390625" style="5" customWidth="1"/>
    <col min="26" max="60" width="5.875" style="5" customWidth="1"/>
    <col min="61" max="61" width="0.5" style="5" customWidth="1"/>
    <col min="62" max="97" width="5.875" style="5" customWidth="1"/>
    <col min="98" max="98" width="0.2421875" style="5" customWidth="1"/>
    <col min="99" max="134" width="5.875" style="5" customWidth="1"/>
    <col min="135" max="135" width="0.12890625" style="5" customWidth="1"/>
    <col min="136" max="170" width="5.875" style="5" customWidth="1"/>
    <col min="171" max="171" width="5.75390625" style="5" customWidth="1"/>
    <col min="172" max="208" width="5.875" style="5" customWidth="1"/>
    <col min="209" max="209" width="0.2421875" style="5" customWidth="1"/>
    <col min="210" max="242" width="5.875" style="5" customWidth="1"/>
    <col min="243" max="243" width="0.875" style="5" customWidth="1"/>
    <col min="244" max="244" width="1.25" style="5" customWidth="1"/>
    <col min="245" max="245" width="1.00390625" style="5" customWidth="1"/>
    <col min="246" max="246" width="0.74609375" style="5" customWidth="1"/>
    <col min="247" max="247" width="1.37890625" style="5" customWidth="1"/>
    <col min="248" max="248" width="2.75390625" style="5" customWidth="1"/>
    <col min="249" max="249" width="4.125" style="5" customWidth="1"/>
    <col min="250" max="250" width="1.25" style="5" customWidth="1"/>
    <col min="251" max="251" width="0.12890625" style="5" customWidth="1"/>
    <col min="252" max="252" width="0.37109375" style="5" customWidth="1"/>
    <col min="253" max="16384" width="11.50390625" style="5" hidden="1" customWidth="1"/>
  </cols>
  <sheetData>
    <row r="1" spans="2:8" ht="6" customHeight="1">
      <c r="B1" s="6"/>
      <c r="C1" s="6"/>
      <c r="D1" s="7"/>
      <c r="E1" s="7"/>
      <c r="F1" s="7"/>
      <c r="G1" s="7"/>
      <c r="H1" s="7"/>
    </row>
    <row r="2" spans="2:8" ht="19.5" customHeight="1">
      <c r="B2" s="8"/>
      <c r="C2" s="9"/>
      <c r="D2" s="9"/>
      <c r="E2" s="9"/>
      <c r="F2" s="9"/>
      <c r="G2" s="9" t="s">
        <v>0</v>
      </c>
      <c r="H2" s="10" t="s">
        <v>1</v>
      </c>
    </row>
    <row r="3" spans="2:8" ht="19.5" customHeight="1">
      <c r="B3" s="11"/>
      <c r="C3" s="12"/>
      <c r="D3" s="12"/>
      <c r="E3" s="12"/>
      <c r="F3" s="12"/>
      <c r="G3" s="12" t="s">
        <v>2</v>
      </c>
      <c r="H3" s="13" t="s">
        <v>3</v>
      </c>
    </row>
    <row r="4" spans="2:8" ht="19.5" customHeight="1">
      <c r="B4" s="11"/>
      <c r="C4" s="12"/>
      <c r="D4" s="12"/>
      <c r="E4" s="12"/>
      <c r="F4" s="12"/>
      <c r="G4" s="14" t="s">
        <v>4</v>
      </c>
      <c r="H4" s="15" t="s">
        <v>5</v>
      </c>
    </row>
    <row r="5" spans="2:8" ht="19.5" customHeight="1">
      <c r="B5" s="16"/>
      <c r="C5" s="17"/>
      <c r="D5" s="17"/>
      <c r="E5" s="17"/>
      <c r="F5" s="17"/>
      <c r="G5" s="18" t="s">
        <v>6</v>
      </c>
      <c r="H5" s="19" t="s">
        <v>7</v>
      </c>
    </row>
    <row r="6" spans="2:8" ht="27" customHeight="1">
      <c r="B6" s="20" t="s">
        <v>8</v>
      </c>
      <c r="C6" s="20"/>
      <c r="D6" s="20"/>
      <c r="E6" s="20"/>
      <c r="F6" s="20"/>
      <c r="G6" s="21" t="s">
        <v>9</v>
      </c>
      <c r="H6" s="21"/>
    </row>
    <row r="7" spans="2:8" ht="12.75" customHeight="1">
      <c r="B7" s="22" t="s">
        <v>10</v>
      </c>
      <c r="C7" s="23" t="s">
        <v>11</v>
      </c>
      <c r="D7" s="24" t="s">
        <v>12</v>
      </c>
      <c r="E7" s="22" t="s">
        <v>13</v>
      </c>
      <c r="F7" s="25" t="s">
        <v>14</v>
      </c>
      <c r="G7" s="26" t="s">
        <v>15</v>
      </c>
      <c r="H7" s="26" t="s">
        <v>16</v>
      </c>
    </row>
    <row r="8" spans="2:8" ht="13.5" customHeight="1">
      <c r="B8" s="22"/>
      <c r="C8" s="23"/>
      <c r="D8" s="24"/>
      <c r="E8" s="22"/>
      <c r="F8" s="25"/>
      <c r="G8" s="26"/>
      <c r="H8" s="26"/>
    </row>
    <row r="9" spans="2:8" ht="16.5" customHeight="1">
      <c r="B9" s="27" t="s">
        <v>17</v>
      </c>
      <c r="C9" s="27"/>
      <c r="D9" s="27"/>
      <c r="E9" s="27"/>
      <c r="F9" s="27"/>
      <c r="G9" s="27"/>
      <c r="H9" s="27"/>
    </row>
    <row r="10" spans="2:8" ht="12.75" customHeight="1">
      <c r="B10" s="28" t="s">
        <v>18</v>
      </c>
      <c r="C10" s="29" t="s">
        <v>19</v>
      </c>
      <c r="D10" s="30" t="s">
        <v>20</v>
      </c>
      <c r="E10" s="31">
        <v>3.5</v>
      </c>
      <c r="F10" s="32" t="s">
        <v>21</v>
      </c>
      <c r="G10" s="33">
        <v>425.25</v>
      </c>
      <c r="H10" s="34">
        <f>G10*0.75</f>
        <v>318.9375</v>
      </c>
    </row>
    <row r="11" spans="2:8" ht="12.75" customHeight="1">
      <c r="B11" s="28"/>
      <c r="C11" s="35" t="s">
        <v>22</v>
      </c>
      <c r="D11" s="36" t="s">
        <v>23</v>
      </c>
      <c r="E11" s="37">
        <v>3.5</v>
      </c>
      <c r="F11" s="32"/>
      <c r="G11" s="33"/>
      <c r="H11" s="34"/>
    </row>
    <row r="12" spans="2:8" ht="12.75" customHeight="1">
      <c r="B12" s="28"/>
      <c r="C12" s="35" t="s">
        <v>24</v>
      </c>
      <c r="D12" s="36" t="s">
        <v>25</v>
      </c>
      <c r="E12" s="37">
        <v>3.5</v>
      </c>
      <c r="F12" s="32"/>
      <c r="G12" s="33"/>
      <c r="H12" s="34"/>
    </row>
    <row r="13" spans="2:8" ht="12.75" customHeight="1">
      <c r="B13" s="28"/>
      <c r="C13" s="35" t="s">
        <v>26</v>
      </c>
      <c r="D13" s="36" t="s">
        <v>27</v>
      </c>
      <c r="E13" s="37">
        <v>3.5</v>
      </c>
      <c r="F13" s="32"/>
      <c r="G13" s="33"/>
      <c r="H13" s="34"/>
    </row>
    <row r="14" spans="2:8" ht="12.75" customHeight="1">
      <c r="B14" s="28"/>
      <c r="C14" s="35" t="s">
        <v>28</v>
      </c>
      <c r="D14" s="36" t="s">
        <v>29</v>
      </c>
      <c r="E14" s="37">
        <v>3.5</v>
      </c>
      <c r="F14" s="38" t="s">
        <v>30</v>
      </c>
      <c r="G14" s="39">
        <f>G10*3</f>
        <v>1275.75</v>
      </c>
      <c r="H14" s="40">
        <f>H10*3</f>
        <v>956.8125</v>
      </c>
    </row>
    <row r="15" spans="2:8" ht="12.75" customHeight="1">
      <c r="B15" s="28"/>
      <c r="C15" s="35" t="s">
        <v>31</v>
      </c>
      <c r="D15" s="36" t="s">
        <v>32</v>
      </c>
      <c r="E15" s="37">
        <v>3.5</v>
      </c>
      <c r="F15" s="38"/>
      <c r="G15" s="39"/>
      <c r="H15" s="40"/>
    </row>
    <row r="16" spans="2:8" ht="13.5" customHeight="1">
      <c r="B16" s="28"/>
      <c r="C16" s="41" t="s">
        <v>33</v>
      </c>
      <c r="D16" s="42" t="s">
        <v>34</v>
      </c>
      <c r="E16" s="43">
        <v>3.5</v>
      </c>
      <c r="F16" s="38"/>
      <c r="G16" s="39"/>
      <c r="H16" s="40"/>
    </row>
    <row r="17" spans="2:8" ht="12.75" customHeight="1">
      <c r="B17" s="44" t="s">
        <v>35</v>
      </c>
      <c r="C17" s="45" t="s">
        <v>22</v>
      </c>
      <c r="D17" s="46" t="s">
        <v>36</v>
      </c>
      <c r="E17" s="47">
        <v>3.5</v>
      </c>
      <c r="F17" s="32" t="s">
        <v>21</v>
      </c>
      <c r="G17" s="33">
        <v>447.3</v>
      </c>
      <c r="H17" s="34">
        <f>G17*0.75</f>
        <v>335.475</v>
      </c>
    </row>
    <row r="18" spans="2:8" ht="12.75" customHeight="1">
      <c r="B18" s="44"/>
      <c r="C18" s="48" t="s">
        <v>19</v>
      </c>
      <c r="D18" s="49" t="s">
        <v>37</v>
      </c>
      <c r="E18" s="37">
        <v>3.5</v>
      </c>
      <c r="F18" s="32"/>
      <c r="G18" s="33"/>
      <c r="H18" s="34"/>
    </row>
    <row r="19" spans="2:8" ht="12.75" customHeight="1">
      <c r="B19" s="44"/>
      <c r="C19" s="48" t="s">
        <v>24</v>
      </c>
      <c r="D19" s="49" t="s">
        <v>38</v>
      </c>
      <c r="E19" s="37">
        <v>3.5</v>
      </c>
      <c r="F19" s="32"/>
      <c r="G19" s="33"/>
      <c r="H19" s="34"/>
    </row>
    <row r="20" spans="2:8" ht="12.75" customHeight="1">
      <c r="B20" s="44"/>
      <c r="C20" s="48" t="s">
        <v>39</v>
      </c>
      <c r="D20" s="49" t="s">
        <v>40</v>
      </c>
      <c r="E20" s="37">
        <v>3.5</v>
      </c>
      <c r="F20" s="32"/>
      <c r="G20" s="33"/>
      <c r="H20" s="34"/>
    </row>
    <row r="21" spans="2:8" ht="12.75" customHeight="1">
      <c r="B21" s="44"/>
      <c r="C21" s="48" t="s">
        <v>41</v>
      </c>
      <c r="D21" s="49" t="s">
        <v>42</v>
      </c>
      <c r="E21" s="37">
        <v>3.5</v>
      </c>
      <c r="F21" s="32"/>
      <c r="G21" s="33"/>
      <c r="H21" s="34"/>
    </row>
    <row r="22" spans="2:8" ht="12.75" customHeight="1">
      <c r="B22" s="44"/>
      <c r="C22" s="48" t="s">
        <v>28</v>
      </c>
      <c r="D22" s="49" t="s">
        <v>43</v>
      </c>
      <c r="E22" s="37">
        <v>3.5</v>
      </c>
      <c r="F22" s="38" t="s">
        <v>30</v>
      </c>
      <c r="G22" s="39">
        <f>G17*3</f>
        <v>1341.9</v>
      </c>
      <c r="H22" s="40">
        <f>H17*3</f>
        <v>1006.4250000000001</v>
      </c>
    </row>
    <row r="23" spans="2:8" ht="12.75" customHeight="1">
      <c r="B23" s="44"/>
      <c r="C23" s="48" t="s">
        <v>44</v>
      </c>
      <c r="D23" s="49" t="s">
        <v>45</v>
      </c>
      <c r="E23" s="37">
        <v>3.5</v>
      </c>
      <c r="F23" s="38"/>
      <c r="G23" s="39"/>
      <c r="H23" s="40"/>
    </row>
    <row r="24" spans="2:8" ht="12.75" customHeight="1">
      <c r="B24" s="44"/>
      <c r="C24" s="48" t="s">
        <v>46</v>
      </c>
      <c r="D24" s="49" t="s">
        <v>47</v>
      </c>
      <c r="E24" s="37">
        <v>3.5</v>
      </c>
      <c r="F24" s="38"/>
      <c r="G24" s="39"/>
      <c r="H24" s="40"/>
    </row>
    <row r="25" spans="2:8" ht="13.5" customHeight="1">
      <c r="B25" s="44"/>
      <c r="C25" s="50" t="s">
        <v>48</v>
      </c>
      <c r="D25" s="51" t="s">
        <v>49</v>
      </c>
      <c r="E25" s="52">
        <v>3.5</v>
      </c>
      <c r="F25" s="38"/>
      <c r="G25" s="39"/>
      <c r="H25" s="40"/>
    </row>
    <row r="26" spans="2:8" ht="13.5" customHeight="1">
      <c r="B26" s="27" t="s">
        <v>50</v>
      </c>
      <c r="C26" s="27"/>
      <c r="D26" s="27"/>
      <c r="E26" s="27"/>
      <c r="F26" s="27"/>
      <c r="G26" s="27"/>
      <c r="H26" s="27"/>
    </row>
    <row r="27" spans="2:8" ht="12.75" customHeight="1">
      <c r="B27" s="53" t="s">
        <v>18</v>
      </c>
      <c r="C27" s="54" t="s">
        <v>51</v>
      </c>
      <c r="D27" s="55" t="s">
        <v>52</v>
      </c>
      <c r="E27" s="56">
        <v>3</v>
      </c>
      <c r="F27" s="32" t="s">
        <v>21</v>
      </c>
      <c r="G27" s="33">
        <v>332.85</v>
      </c>
      <c r="H27" s="34">
        <f>G27*0.8</f>
        <v>266.28000000000003</v>
      </c>
    </row>
    <row r="28" spans="2:8" ht="12.75" customHeight="1">
      <c r="B28" s="53"/>
      <c r="C28" s="57" t="s">
        <v>53</v>
      </c>
      <c r="D28" s="58" t="s">
        <v>54</v>
      </c>
      <c r="E28" s="59">
        <v>3</v>
      </c>
      <c r="F28" s="32"/>
      <c r="G28" s="33"/>
      <c r="H28" s="34"/>
    </row>
    <row r="29" spans="2:8" ht="12.75" customHeight="1">
      <c r="B29" s="53"/>
      <c r="C29" s="35" t="s">
        <v>55</v>
      </c>
      <c r="D29" s="58" t="s">
        <v>56</v>
      </c>
      <c r="E29" s="59">
        <v>3</v>
      </c>
      <c r="F29" s="32"/>
      <c r="G29" s="33"/>
      <c r="H29" s="34"/>
    </row>
    <row r="30" spans="2:8" ht="12.75" customHeight="1">
      <c r="B30" s="53"/>
      <c r="C30" s="35" t="s">
        <v>24</v>
      </c>
      <c r="D30" s="58" t="s">
        <v>57</v>
      </c>
      <c r="E30" s="59">
        <v>3</v>
      </c>
      <c r="F30" s="32"/>
      <c r="G30" s="33"/>
      <c r="H30" s="34"/>
    </row>
    <row r="31" spans="2:8" ht="12.75" customHeight="1">
      <c r="B31" s="53"/>
      <c r="C31" s="35" t="s">
        <v>26</v>
      </c>
      <c r="D31" s="58" t="s">
        <v>58</v>
      </c>
      <c r="E31" s="59">
        <v>3</v>
      </c>
      <c r="F31" s="32"/>
      <c r="G31" s="33"/>
      <c r="H31" s="34"/>
    </row>
    <row r="32" spans="2:8" ht="12.75" customHeight="1">
      <c r="B32" s="53"/>
      <c r="C32" s="35" t="s">
        <v>59</v>
      </c>
      <c r="D32" s="58" t="s">
        <v>60</v>
      </c>
      <c r="E32" s="59">
        <v>3</v>
      </c>
      <c r="F32" s="32"/>
      <c r="G32" s="33"/>
      <c r="H32" s="34"/>
    </row>
    <row r="33" spans="2:8" ht="12.75" customHeight="1">
      <c r="B33" s="53"/>
      <c r="C33" s="35" t="s">
        <v>28</v>
      </c>
      <c r="D33" s="58" t="s">
        <v>61</v>
      </c>
      <c r="E33" s="59">
        <v>3</v>
      </c>
      <c r="F33" s="60" t="s">
        <v>30</v>
      </c>
      <c r="G33" s="61">
        <f>G27*3</f>
        <v>998.5500000000001</v>
      </c>
      <c r="H33" s="62">
        <f>H27*3</f>
        <v>798.8400000000001</v>
      </c>
    </row>
    <row r="34" spans="2:8" ht="12.75" customHeight="1">
      <c r="B34" s="53"/>
      <c r="C34" s="35" t="s">
        <v>62</v>
      </c>
      <c r="D34" s="58" t="s">
        <v>63</v>
      </c>
      <c r="E34" s="59">
        <v>3</v>
      </c>
      <c r="F34" s="60"/>
      <c r="G34" s="61"/>
      <c r="H34" s="62"/>
    </row>
    <row r="35" spans="2:8" ht="12.75" customHeight="1">
      <c r="B35" s="53"/>
      <c r="C35" s="35" t="s">
        <v>31</v>
      </c>
      <c r="D35" s="58" t="s">
        <v>64</v>
      </c>
      <c r="E35" s="59">
        <v>3</v>
      </c>
      <c r="F35" s="60"/>
      <c r="G35" s="61"/>
      <c r="H35" s="62"/>
    </row>
    <row r="36" spans="2:8" ht="12.75" customHeight="1">
      <c r="B36" s="53"/>
      <c r="C36" s="35" t="s">
        <v>65</v>
      </c>
      <c r="D36" s="58" t="s">
        <v>66</v>
      </c>
      <c r="E36" s="59">
        <v>3</v>
      </c>
      <c r="F36" s="60"/>
      <c r="G36" s="61"/>
      <c r="H36" s="62"/>
    </row>
    <row r="37" spans="2:8" ht="13.5" customHeight="1">
      <c r="B37" s="53"/>
      <c r="C37" s="57" t="s">
        <v>67</v>
      </c>
      <c r="D37" s="58" t="s">
        <v>68</v>
      </c>
      <c r="E37" s="59">
        <v>3</v>
      </c>
      <c r="F37" s="60"/>
      <c r="G37" s="61"/>
      <c r="H37" s="62"/>
    </row>
    <row r="38" spans="2:8" ht="13.5" customHeight="1">
      <c r="B38" s="53"/>
      <c r="C38" s="63" t="s">
        <v>69</v>
      </c>
      <c r="D38" s="64" t="s">
        <v>70</v>
      </c>
      <c r="E38" s="65">
        <v>3</v>
      </c>
      <c r="F38" s="66" t="s">
        <v>21</v>
      </c>
      <c r="G38" s="67">
        <v>402.15</v>
      </c>
      <c r="H38" s="68">
        <f>G38*0.8</f>
        <v>321.72</v>
      </c>
    </row>
    <row r="39" spans="2:8" ht="13.5" customHeight="1">
      <c r="B39" s="53"/>
      <c r="C39" s="63"/>
      <c r="D39" s="64"/>
      <c r="E39" s="65"/>
      <c r="F39" s="38" t="s">
        <v>30</v>
      </c>
      <c r="G39" s="39">
        <f>G38*3</f>
        <v>1206.4499999999998</v>
      </c>
      <c r="H39" s="40">
        <f>H38*3</f>
        <v>965.1600000000001</v>
      </c>
    </row>
    <row r="40" spans="2:8" ht="12.75" customHeight="1">
      <c r="B40" s="69" t="s">
        <v>35</v>
      </c>
      <c r="C40" s="54" t="s">
        <v>53</v>
      </c>
      <c r="D40" s="46" t="s">
        <v>71</v>
      </c>
      <c r="E40" s="56">
        <v>3</v>
      </c>
      <c r="F40" s="32" t="s">
        <v>21</v>
      </c>
      <c r="G40" s="33">
        <v>332.85</v>
      </c>
      <c r="H40" s="34">
        <f>G40*0.8</f>
        <v>266.28000000000003</v>
      </c>
    </row>
    <row r="41" spans="2:8" ht="12.75" customHeight="1">
      <c r="B41" s="69"/>
      <c r="C41" s="57" t="s">
        <v>51</v>
      </c>
      <c r="D41" s="49" t="s">
        <v>72</v>
      </c>
      <c r="E41" s="59">
        <v>3</v>
      </c>
      <c r="F41" s="32"/>
      <c r="G41" s="33"/>
      <c r="H41" s="34"/>
    </row>
    <row r="42" spans="2:8" ht="12.75" customHeight="1">
      <c r="B42" s="69"/>
      <c r="C42" s="48" t="s">
        <v>24</v>
      </c>
      <c r="D42" s="49" t="s">
        <v>73</v>
      </c>
      <c r="E42" s="59">
        <v>3</v>
      </c>
      <c r="F42" s="32"/>
      <c r="G42" s="33"/>
      <c r="H42" s="34"/>
    </row>
    <row r="43" spans="2:8" ht="12.75" customHeight="1">
      <c r="B43" s="69"/>
      <c r="C43" s="48" t="s">
        <v>39</v>
      </c>
      <c r="D43" s="49" t="s">
        <v>74</v>
      </c>
      <c r="E43" s="59">
        <v>3</v>
      </c>
      <c r="F43" s="32"/>
      <c r="G43" s="33"/>
      <c r="H43" s="34"/>
    </row>
    <row r="44" spans="2:8" ht="12.75" customHeight="1">
      <c r="B44" s="69"/>
      <c r="C44" s="57" t="s">
        <v>75</v>
      </c>
      <c r="D44" s="49" t="s">
        <v>76</v>
      </c>
      <c r="E44" s="59">
        <v>3</v>
      </c>
      <c r="F44" s="32"/>
      <c r="G44" s="33"/>
      <c r="H44" s="34"/>
    </row>
    <row r="45" spans="2:8" ht="12.75" customHeight="1">
      <c r="B45" s="69"/>
      <c r="C45" s="48" t="s">
        <v>28</v>
      </c>
      <c r="D45" s="49" t="s">
        <v>77</v>
      </c>
      <c r="E45" s="59">
        <v>3</v>
      </c>
      <c r="F45" s="60" t="s">
        <v>30</v>
      </c>
      <c r="G45" s="61">
        <f>G40*3</f>
        <v>998.5500000000001</v>
      </c>
      <c r="H45" s="62">
        <f>H40*3</f>
        <v>798.8400000000001</v>
      </c>
    </row>
    <row r="46" spans="2:8" ht="12.75" customHeight="1">
      <c r="B46" s="69"/>
      <c r="C46" s="48" t="s">
        <v>26</v>
      </c>
      <c r="D46" s="49" t="s">
        <v>78</v>
      </c>
      <c r="E46" s="59">
        <v>3</v>
      </c>
      <c r="F46" s="60"/>
      <c r="G46" s="61"/>
      <c r="H46" s="62"/>
    </row>
    <row r="47" spans="2:8" ht="12.75" customHeight="1">
      <c r="B47" s="69"/>
      <c r="C47" s="48" t="s">
        <v>69</v>
      </c>
      <c r="D47" s="49" t="s">
        <v>79</v>
      </c>
      <c r="E47" s="59">
        <v>3</v>
      </c>
      <c r="F47" s="60"/>
      <c r="G47" s="61"/>
      <c r="H47" s="62"/>
    </row>
    <row r="48" spans="2:8" ht="13.5" customHeight="1">
      <c r="B48" s="69"/>
      <c r="C48" s="57" t="s">
        <v>80</v>
      </c>
      <c r="D48" s="49" t="s">
        <v>81</v>
      </c>
      <c r="E48" s="59">
        <v>3</v>
      </c>
      <c r="F48" s="60"/>
      <c r="G48" s="61"/>
      <c r="H48" s="62"/>
    </row>
    <row r="49" spans="2:8" ht="15.75" customHeight="1">
      <c r="B49" s="69"/>
      <c r="C49" s="70" t="s">
        <v>69</v>
      </c>
      <c r="D49" s="71" t="s">
        <v>79</v>
      </c>
      <c r="E49" s="65">
        <v>3</v>
      </c>
      <c r="F49" s="60" t="s">
        <v>21</v>
      </c>
      <c r="G49" s="61">
        <v>402.15</v>
      </c>
      <c r="H49" s="62">
        <f>G49*0.8</f>
        <v>321.72</v>
      </c>
    </row>
    <row r="50" spans="2:8" ht="16.5" customHeight="1">
      <c r="B50" s="69"/>
      <c r="C50" s="70"/>
      <c r="D50" s="71"/>
      <c r="E50" s="65"/>
      <c r="F50" s="72" t="s">
        <v>30</v>
      </c>
      <c r="G50" s="39">
        <f>G49*3</f>
        <v>1206.4499999999998</v>
      </c>
      <c r="H50" s="73">
        <f>H49*3</f>
        <v>965.1600000000001</v>
      </c>
    </row>
    <row r="51" spans="2:8" ht="13.5" customHeight="1">
      <c r="B51" s="27" t="s">
        <v>82</v>
      </c>
      <c r="C51" s="27"/>
      <c r="D51" s="27"/>
      <c r="E51" s="27"/>
      <c r="F51" s="27"/>
      <c r="G51" s="27"/>
      <c r="H51" s="27"/>
    </row>
    <row r="52" spans="2:8" ht="17.25" customHeight="1">
      <c r="B52" s="74" t="s">
        <v>18</v>
      </c>
      <c r="C52" s="45" t="s">
        <v>22</v>
      </c>
      <c r="D52" s="75" t="s">
        <v>83</v>
      </c>
      <c r="E52" s="76">
        <v>3</v>
      </c>
      <c r="F52" s="32" t="s">
        <v>21</v>
      </c>
      <c r="G52" s="33">
        <v>258.3</v>
      </c>
      <c r="H52" s="34">
        <f>G52*0.9</f>
        <v>232.47000000000003</v>
      </c>
    </row>
    <row r="53" spans="2:8" ht="18.75" customHeight="1">
      <c r="B53" s="74"/>
      <c r="C53" s="48" t="s">
        <v>26</v>
      </c>
      <c r="D53" s="36" t="s">
        <v>84</v>
      </c>
      <c r="E53" s="77">
        <v>3</v>
      </c>
      <c r="F53" s="32"/>
      <c r="G53" s="33"/>
      <c r="H53" s="34"/>
    </row>
    <row r="54" spans="2:8" ht="15.75" customHeight="1">
      <c r="B54" s="74"/>
      <c r="C54" s="78" t="s">
        <v>28</v>
      </c>
      <c r="D54" s="42" t="s">
        <v>85</v>
      </c>
      <c r="E54" s="79">
        <v>3</v>
      </c>
      <c r="F54" s="38" t="s">
        <v>30</v>
      </c>
      <c r="G54" s="39">
        <f>G52*3</f>
        <v>774.9000000000001</v>
      </c>
      <c r="H54" s="40">
        <f>H52*3</f>
        <v>697.4100000000001</v>
      </c>
    </row>
    <row r="55" spans="2:8" ht="21" customHeight="1">
      <c r="B55" s="80" t="s">
        <v>35</v>
      </c>
      <c r="C55" s="81" t="s">
        <v>86</v>
      </c>
      <c r="D55" s="82" t="s">
        <v>87</v>
      </c>
      <c r="E55" s="83">
        <v>3</v>
      </c>
      <c r="F55" s="84" t="s">
        <v>21</v>
      </c>
      <c r="G55" s="85">
        <v>258.3</v>
      </c>
      <c r="H55" s="86">
        <f>G55*0.9</f>
        <v>232.47000000000003</v>
      </c>
    </row>
    <row r="56" spans="2:8" ht="21" customHeight="1">
      <c r="B56" s="80"/>
      <c r="C56" s="81"/>
      <c r="D56" s="82"/>
      <c r="E56" s="83"/>
      <c r="F56" s="87" t="s">
        <v>30</v>
      </c>
      <c r="G56" s="88">
        <f>G55*3</f>
        <v>774.9000000000001</v>
      </c>
      <c r="H56" s="89">
        <f>H55*3</f>
        <v>697.4100000000001</v>
      </c>
    </row>
    <row r="57" spans="2:8" ht="12.75" customHeight="1">
      <c r="B57" s="74" t="s">
        <v>88</v>
      </c>
      <c r="C57" s="48" t="s">
        <v>89</v>
      </c>
      <c r="D57" s="46" t="s">
        <v>90</v>
      </c>
      <c r="E57" s="56">
        <v>3</v>
      </c>
      <c r="F57" s="32" t="s">
        <v>21</v>
      </c>
      <c r="G57" s="33">
        <v>312.9</v>
      </c>
      <c r="H57" s="34">
        <f>G57*0.9</f>
        <v>281.61</v>
      </c>
    </row>
    <row r="58" spans="2:8" ht="12.75" customHeight="1">
      <c r="B58" s="74"/>
      <c r="C58" s="48" t="s">
        <v>91</v>
      </c>
      <c r="D58" s="49" t="s">
        <v>92</v>
      </c>
      <c r="E58" s="59">
        <v>3</v>
      </c>
      <c r="F58" s="32"/>
      <c r="G58" s="33"/>
      <c r="H58" s="34"/>
    </row>
    <row r="59" spans="2:8" ht="12.75" customHeight="1">
      <c r="B59" s="74"/>
      <c r="C59" s="48" t="s">
        <v>93</v>
      </c>
      <c r="D59" s="49" t="s">
        <v>94</v>
      </c>
      <c r="E59" s="59">
        <v>3</v>
      </c>
      <c r="F59" s="32"/>
      <c r="G59" s="33"/>
      <c r="H59" s="34"/>
    </row>
    <row r="60" spans="2:8" ht="12.75" customHeight="1">
      <c r="B60" s="74"/>
      <c r="C60" s="48" t="s">
        <v>95</v>
      </c>
      <c r="D60" s="49" t="s">
        <v>96</v>
      </c>
      <c r="E60" s="59">
        <v>3</v>
      </c>
      <c r="F60" s="38" t="s">
        <v>30</v>
      </c>
      <c r="G60" s="90">
        <f>G57*3</f>
        <v>938.6999999999999</v>
      </c>
      <c r="H60" s="40">
        <f>H57*3</f>
        <v>844.83</v>
      </c>
    </row>
    <row r="61" spans="2:8" ht="13.5" customHeight="1">
      <c r="B61" s="74"/>
      <c r="C61" s="91" t="s">
        <v>97</v>
      </c>
      <c r="D61" s="92" t="s">
        <v>98</v>
      </c>
      <c r="E61" s="93">
        <v>3</v>
      </c>
      <c r="F61" s="38"/>
      <c r="G61" s="90"/>
      <c r="H61" s="40"/>
    </row>
    <row r="62" spans="2:8" ht="12.75" customHeight="1">
      <c r="B62" s="74" t="s">
        <v>99</v>
      </c>
      <c r="C62" s="91" t="s">
        <v>100</v>
      </c>
      <c r="D62" s="46" t="s">
        <v>101</v>
      </c>
      <c r="E62" s="56">
        <v>3</v>
      </c>
      <c r="F62" s="32" t="s">
        <v>21</v>
      </c>
      <c r="G62" s="33">
        <v>312.9</v>
      </c>
      <c r="H62" s="34">
        <f>G62*0.9</f>
        <v>281.61</v>
      </c>
    </row>
    <row r="63" spans="2:8" ht="12.75" customHeight="1">
      <c r="B63" s="74"/>
      <c r="C63" s="48" t="s">
        <v>102</v>
      </c>
      <c r="D63" s="49" t="s">
        <v>103</v>
      </c>
      <c r="E63" s="59">
        <v>3</v>
      </c>
      <c r="F63" s="32"/>
      <c r="G63" s="33"/>
      <c r="H63" s="34"/>
    </row>
    <row r="64" spans="2:8" ht="12.75" customHeight="1">
      <c r="B64" s="74"/>
      <c r="C64" s="48" t="s">
        <v>104</v>
      </c>
      <c r="D64" s="49" t="s">
        <v>105</v>
      </c>
      <c r="E64" s="59">
        <v>3</v>
      </c>
      <c r="F64" s="38" t="s">
        <v>30</v>
      </c>
      <c r="G64" s="90">
        <f>G62*3</f>
        <v>938.6999999999999</v>
      </c>
      <c r="H64" s="40">
        <f>H62*3</f>
        <v>844.83</v>
      </c>
    </row>
    <row r="65" spans="2:8" ht="13.5" customHeight="1">
      <c r="B65" s="74"/>
      <c r="C65" s="50" t="s">
        <v>106</v>
      </c>
      <c r="D65" s="51" t="s">
        <v>107</v>
      </c>
      <c r="E65" s="94">
        <v>3</v>
      </c>
      <c r="F65" s="38"/>
      <c r="G65" s="90"/>
      <c r="H65" s="40"/>
    </row>
    <row r="66" spans="2:8" ht="27.75" customHeight="1">
      <c r="B66" s="27" t="s">
        <v>108</v>
      </c>
      <c r="C66" s="27"/>
      <c r="D66" s="27"/>
      <c r="E66" s="27"/>
      <c r="F66" s="27"/>
      <c r="G66" s="27"/>
      <c r="H66" s="27"/>
    </row>
    <row r="67" spans="2:8" ht="15.75" customHeight="1">
      <c r="B67" s="74" t="s">
        <v>18</v>
      </c>
      <c r="C67" s="95" t="s">
        <v>53</v>
      </c>
      <c r="D67" s="96" t="s">
        <v>109</v>
      </c>
      <c r="E67" s="97">
        <v>2.7</v>
      </c>
      <c r="F67" s="32" t="s">
        <v>21</v>
      </c>
      <c r="G67" s="33">
        <v>230</v>
      </c>
      <c r="H67" s="34">
        <f>G67*0.9</f>
        <v>207</v>
      </c>
    </row>
    <row r="68" spans="2:8" ht="12.75" customHeight="1">
      <c r="B68" s="74"/>
      <c r="C68" s="57" t="s">
        <v>110</v>
      </c>
      <c r="D68" s="98" t="s">
        <v>111</v>
      </c>
      <c r="E68" s="99">
        <v>2.7</v>
      </c>
      <c r="F68" s="32"/>
      <c r="G68" s="33"/>
      <c r="H68" s="34"/>
    </row>
    <row r="69" spans="2:8" ht="12.75" customHeight="1">
      <c r="B69" s="74"/>
      <c r="C69" s="100" t="s">
        <v>112</v>
      </c>
      <c r="D69" s="101" t="s">
        <v>113</v>
      </c>
      <c r="E69" s="97">
        <v>2.7</v>
      </c>
      <c r="F69" s="102" t="s">
        <v>30</v>
      </c>
      <c r="G69" s="103">
        <f>G67*3</f>
        <v>690</v>
      </c>
      <c r="H69" s="104">
        <f>H67*3</f>
        <v>621</v>
      </c>
    </row>
    <row r="70" spans="2:8" ht="18.75" customHeight="1">
      <c r="B70" s="105" t="s">
        <v>114</v>
      </c>
      <c r="C70" s="105"/>
      <c r="D70" s="105"/>
      <c r="E70" s="105"/>
      <c r="F70" s="105"/>
      <c r="G70" s="105"/>
      <c r="H70" s="105"/>
    </row>
    <row r="71" spans="2:8" ht="12.75" customHeight="1">
      <c r="B71" s="106" t="s">
        <v>115</v>
      </c>
      <c r="C71" s="107" t="s">
        <v>116</v>
      </c>
      <c r="D71" s="108" t="s">
        <v>117</v>
      </c>
      <c r="E71" s="109">
        <v>3.4</v>
      </c>
      <c r="F71" s="96" t="s">
        <v>21</v>
      </c>
      <c r="G71" s="67">
        <v>441</v>
      </c>
      <c r="H71" s="68">
        <f aca="true" t="shared" si="0" ref="H71:H93">G71*0.7</f>
        <v>308.7</v>
      </c>
    </row>
    <row r="72" spans="2:8" ht="12.75" customHeight="1">
      <c r="B72" s="106"/>
      <c r="C72" s="110" t="s">
        <v>118</v>
      </c>
      <c r="D72" s="111" t="s">
        <v>119</v>
      </c>
      <c r="E72" s="59">
        <v>3.4</v>
      </c>
      <c r="F72" s="96" t="s">
        <v>21</v>
      </c>
      <c r="G72" s="67">
        <v>441</v>
      </c>
      <c r="H72" s="68">
        <f t="shared" si="0"/>
        <v>308.7</v>
      </c>
    </row>
    <row r="73" spans="2:8" ht="12.75" customHeight="1">
      <c r="B73" s="106"/>
      <c r="C73" s="112" t="s">
        <v>120</v>
      </c>
      <c r="D73" s="111">
        <v>3</v>
      </c>
      <c r="E73" s="59">
        <v>3.4</v>
      </c>
      <c r="F73" s="96" t="s">
        <v>21</v>
      </c>
      <c r="G73" s="67">
        <v>441</v>
      </c>
      <c r="H73" s="68">
        <f t="shared" si="0"/>
        <v>308.7</v>
      </c>
    </row>
    <row r="74" spans="2:8" ht="12.75" customHeight="1">
      <c r="B74" s="106"/>
      <c r="C74" s="112" t="s">
        <v>121</v>
      </c>
      <c r="D74" s="111" t="s">
        <v>122</v>
      </c>
      <c r="E74" s="59">
        <v>3.4</v>
      </c>
      <c r="F74" s="96" t="s">
        <v>21</v>
      </c>
      <c r="G74" s="67">
        <v>441</v>
      </c>
      <c r="H74" s="68">
        <f t="shared" si="0"/>
        <v>308.7</v>
      </c>
    </row>
    <row r="75" spans="2:8" ht="13.5" customHeight="1">
      <c r="B75" s="106"/>
      <c r="C75" s="113" t="s">
        <v>123</v>
      </c>
      <c r="D75" s="111" t="s">
        <v>124</v>
      </c>
      <c r="E75" s="59">
        <v>3.4</v>
      </c>
      <c r="F75" s="96" t="s">
        <v>21</v>
      </c>
      <c r="G75" s="67">
        <v>441</v>
      </c>
      <c r="H75" s="68">
        <f t="shared" si="0"/>
        <v>308.7</v>
      </c>
    </row>
    <row r="76" spans="2:8" ht="12.75" customHeight="1">
      <c r="B76" s="106"/>
      <c r="C76" s="112" t="s">
        <v>125</v>
      </c>
      <c r="D76" s="111">
        <v>7</v>
      </c>
      <c r="E76" s="59">
        <v>3.4</v>
      </c>
      <c r="F76" s="96" t="s">
        <v>21</v>
      </c>
      <c r="G76" s="67">
        <v>441</v>
      </c>
      <c r="H76" s="68">
        <f t="shared" si="0"/>
        <v>308.7</v>
      </c>
    </row>
    <row r="77" spans="2:8" ht="12.75" customHeight="1">
      <c r="B77" s="106"/>
      <c r="C77" s="113" t="s">
        <v>126</v>
      </c>
      <c r="D77" s="111" t="s">
        <v>127</v>
      </c>
      <c r="E77" s="59">
        <v>3.4</v>
      </c>
      <c r="F77" s="96" t="s">
        <v>21</v>
      </c>
      <c r="G77" s="67">
        <v>441</v>
      </c>
      <c r="H77" s="68">
        <f t="shared" si="0"/>
        <v>308.7</v>
      </c>
    </row>
    <row r="78" spans="2:8" ht="13.5" customHeight="1">
      <c r="B78" s="106"/>
      <c r="C78" s="112" t="s">
        <v>128</v>
      </c>
      <c r="D78" s="111">
        <v>10</v>
      </c>
      <c r="E78" s="59">
        <v>3.4</v>
      </c>
      <c r="F78" s="96" t="s">
        <v>21</v>
      </c>
      <c r="G78" s="67">
        <v>441</v>
      </c>
      <c r="H78" s="68">
        <f t="shared" si="0"/>
        <v>308.7</v>
      </c>
    </row>
    <row r="79" spans="2:8" ht="12.75" customHeight="1">
      <c r="B79" s="106"/>
      <c r="C79" s="112" t="s">
        <v>129</v>
      </c>
      <c r="D79" s="111">
        <v>11</v>
      </c>
      <c r="E79" s="59">
        <v>3.4</v>
      </c>
      <c r="F79" s="96" t="s">
        <v>21</v>
      </c>
      <c r="G79" s="67">
        <v>441</v>
      </c>
      <c r="H79" s="68">
        <f t="shared" si="0"/>
        <v>308.7</v>
      </c>
    </row>
    <row r="80" spans="2:8" ht="12.75" customHeight="1">
      <c r="B80" s="106"/>
      <c r="C80" s="112" t="s">
        <v>130</v>
      </c>
      <c r="D80" s="111" t="s">
        <v>131</v>
      </c>
      <c r="E80" s="59">
        <v>3.4</v>
      </c>
      <c r="F80" s="96" t="s">
        <v>21</v>
      </c>
      <c r="G80" s="61">
        <v>520.8</v>
      </c>
      <c r="H80" s="68">
        <f t="shared" si="0"/>
        <v>364.55999999999995</v>
      </c>
    </row>
    <row r="81" spans="2:8" ht="13.5" customHeight="1">
      <c r="B81" s="106"/>
      <c r="C81" s="112" t="s">
        <v>132</v>
      </c>
      <c r="D81" s="111">
        <v>14.26</v>
      </c>
      <c r="E81" s="59">
        <v>3.4</v>
      </c>
      <c r="F81" s="96" t="s">
        <v>21</v>
      </c>
      <c r="G81" s="61">
        <v>441</v>
      </c>
      <c r="H81" s="68">
        <f t="shared" si="0"/>
        <v>308.7</v>
      </c>
    </row>
    <row r="82" spans="2:8" ht="12.75" customHeight="1">
      <c r="B82" s="106"/>
      <c r="C82" s="112" t="s">
        <v>133</v>
      </c>
      <c r="D82" s="111">
        <v>42</v>
      </c>
      <c r="E82" s="59">
        <v>3.4</v>
      </c>
      <c r="F82" s="96" t="s">
        <v>21</v>
      </c>
      <c r="G82" s="61">
        <v>441</v>
      </c>
      <c r="H82" s="68">
        <f t="shared" si="0"/>
        <v>308.7</v>
      </c>
    </row>
    <row r="83" spans="2:8" ht="12.75" customHeight="1">
      <c r="B83" s="106"/>
      <c r="C83" s="110" t="s">
        <v>134</v>
      </c>
      <c r="D83" s="111">
        <v>43</v>
      </c>
      <c r="E83" s="59">
        <v>3.4</v>
      </c>
      <c r="F83" s="96" t="s">
        <v>21</v>
      </c>
      <c r="G83" s="61">
        <v>441</v>
      </c>
      <c r="H83" s="68">
        <f t="shared" si="0"/>
        <v>308.7</v>
      </c>
    </row>
    <row r="84" spans="2:8" ht="13.5" customHeight="1">
      <c r="B84" s="106"/>
      <c r="C84" s="110" t="s">
        <v>135</v>
      </c>
      <c r="D84" s="114">
        <v>16</v>
      </c>
      <c r="E84" s="59">
        <v>3.4</v>
      </c>
      <c r="F84" s="96" t="s">
        <v>21</v>
      </c>
      <c r="G84" s="61">
        <v>441</v>
      </c>
      <c r="H84" s="68">
        <f t="shared" si="0"/>
        <v>308.7</v>
      </c>
    </row>
    <row r="85" spans="2:8" ht="12.75" customHeight="1">
      <c r="B85" s="106"/>
      <c r="C85" s="110" t="s">
        <v>136</v>
      </c>
      <c r="D85" s="114">
        <v>20</v>
      </c>
      <c r="E85" s="59">
        <v>3.4</v>
      </c>
      <c r="F85" s="96" t="s">
        <v>21</v>
      </c>
      <c r="G85" s="61">
        <v>441</v>
      </c>
      <c r="H85" s="68">
        <f t="shared" si="0"/>
        <v>308.7</v>
      </c>
    </row>
    <row r="86" spans="2:8" ht="12.75" customHeight="1">
      <c r="B86" s="106"/>
      <c r="C86" s="113" t="s">
        <v>137</v>
      </c>
      <c r="D86" s="114">
        <v>23</v>
      </c>
      <c r="E86" s="59">
        <v>3.4</v>
      </c>
      <c r="F86" s="96" t="s">
        <v>21</v>
      </c>
      <c r="G86" s="61">
        <v>441</v>
      </c>
      <c r="H86" s="68">
        <f t="shared" si="0"/>
        <v>308.7</v>
      </c>
    </row>
    <row r="87" spans="2:8" ht="13.5" customHeight="1">
      <c r="B87" s="106"/>
      <c r="C87" s="110" t="s">
        <v>138</v>
      </c>
      <c r="D87" s="114">
        <v>27</v>
      </c>
      <c r="E87" s="59">
        <v>3.4</v>
      </c>
      <c r="F87" s="96" t="s">
        <v>21</v>
      </c>
      <c r="G87" s="61">
        <v>441</v>
      </c>
      <c r="H87" s="68">
        <f t="shared" si="0"/>
        <v>308.7</v>
      </c>
    </row>
    <row r="88" spans="2:8" ht="12.75" customHeight="1">
      <c r="B88" s="106"/>
      <c r="C88" s="113" t="s">
        <v>139</v>
      </c>
      <c r="D88" s="114">
        <v>28</v>
      </c>
      <c r="E88" s="59">
        <v>3.4</v>
      </c>
      <c r="F88" s="96" t="s">
        <v>21</v>
      </c>
      <c r="G88" s="61">
        <v>441</v>
      </c>
      <c r="H88" s="68">
        <f t="shared" si="0"/>
        <v>308.7</v>
      </c>
    </row>
    <row r="89" spans="2:8" ht="12.75" customHeight="1">
      <c r="B89" s="106"/>
      <c r="C89" s="113" t="s">
        <v>140</v>
      </c>
      <c r="D89" s="114">
        <v>29</v>
      </c>
      <c r="E89" s="59">
        <v>3.4</v>
      </c>
      <c r="F89" s="96" t="s">
        <v>21</v>
      </c>
      <c r="G89" s="61">
        <v>441</v>
      </c>
      <c r="H89" s="68">
        <f t="shared" si="0"/>
        <v>308.7</v>
      </c>
    </row>
    <row r="90" spans="2:8" ht="13.5" customHeight="1">
      <c r="B90" s="106"/>
      <c r="C90" s="113" t="s">
        <v>141</v>
      </c>
      <c r="D90" s="114">
        <v>30</v>
      </c>
      <c r="E90" s="59">
        <v>3.4</v>
      </c>
      <c r="F90" s="96" t="s">
        <v>21</v>
      </c>
      <c r="G90" s="61">
        <v>441</v>
      </c>
      <c r="H90" s="68">
        <f t="shared" si="0"/>
        <v>308.7</v>
      </c>
    </row>
    <row r="91" spans="2:8" ht="12.75" customHeight="1">
      <c r="B91" s="106"/>
      <c r="C91" s="115" t="s">
        <v>142</v>
      </c>
      <c r="D91" s="116">
        <v>33</v>
      </c>
      <c r="E91" s="94">
        <v>3.4</v>
      </c>
      <c r="F91" s="96" t="s">
        <v>21</v>
      </c>
      <c r="G91" s="61">
        <v>441</v>
      </c>
      <c r="H91" s="68">
        <f t="shared" si="0"/>
        <v>308.7</v>
      </c>
    </row>
    <row r="92" spans="2:8" ht="12.75" customHeight="1">
      <c r="B92" s="106"/>
      <c r="C92" s="115" t="s">
        <v>143</v>
      </c>
      <c r="D92" s="116">
        <v>40</v>
      </c>
      <c r="E92" s="94">
        <v>3.4</v>
      </c>
      <c r="F92" s="96" t="s">
        <v>21</v>
      </c>
      <c r="G92" s="61">
        <v>441</v>
      </c>
      <c r="H92" s="68">
        <f t="shared" si="0"/>
        <v>308.7</v>
      </c>
    </row>
    <row r="93" spans="2:8" ht="13.5" customHeight="1">
      <c r="B93" s="106"/>
      <c r="C93" s="117" t="s">
        <v>144</v>
      </c>
      <c r="D93" s="118">
        <v>19</v>
      </c>
      <c r="E93" s="93">
        <v>3.4</v>
      </c>
      <c r="F93" s="96" t="s">
        <v>21</v>
      </c>
      <c r="G93" s="61">
        <v>441</v>
      </c>
      <c r="H93" s="68">
        <f t="shared" si="0"/>
        <v>308.7</v>
      </c>
    </row>
    <row r="94" spans="2:8" ht="13.5" customHeight="1">
      <c r="B94" s="27" t="s">
        <v>145</v>
      </c>
      <c r="C94" s="27"/>
      <c r="D94" s="27"/>
      <c r="E94" s="27"/>
      <c r="F94" s="27"/>
      <c r="G94" s="27"/>
      <c r="H94" s="27"/>
    </row>
    <row r="95" spans="2:8" ht="63" customHeight="1">
      <c r="B95" s="106" t="s">
        <v>146</v>
      </c>
      <c r="C95" s="119" t="s">
        <v>147</v>
      </c>
      <c r="D95" s="120" t="s">
        <v>148</v>
      </c>
      <c r="E95" s="29" t="s">
        <v>149</v>
      </c>
      <c r="F95" s="96" t="s">
        <v>21</v>
      </c>
      <c r="G95" s="121">
        <v>365.4</v>
      </c>
      <c r="H95" s="122">
        <f aca="true" t="shared" si="1" ref="H95:H98">G95*0.7</f>
        <v>255.77999999999997</v>
      </c>
    </row>
    <row r="96" spans="2:8" ht="12.75">
      <c r="B96" s="106"/>
      <c r="C96" s="123" t="s">
        <v>150</v>
      </c>
      <c r="D96" s="124" t="s">
        <v>151</v>
      </c>
      <c r="E96" s="35" t="s">
        <v>152</v>
      </c>
      <c r="F96" s="98" t="s">
        <v>21</v>
      </c>
      <c r="G96" s="121">
        <v>365.4</v>
      </c>
      <c r="H96" s="122">
        <f t="shared" si="1"/>
        <v>255.77999999999997</v>
      </c>
    </row>
    <row r="97" spans="2:8" ht="12.75">
      <c r="B97" s="106"/>
      <c r="C97" s="125" t="s">
        <v>153</v>
      </c>
      <c r="D97" s="124" t="s">
        <v>154</v>
      </c>
      <c r="E97" s="35" t="s">
        <v>155</v>
      </c>
      <c r="F97" s="98" t="s">
        <v>21</v>
      </c>
      <c r="G97" s="121">
        <v>365.4</v>
      </c>
      <c r="H97" s="122">
        <f t="shared" si="1"/>
        <v>255.77999999999997</v>
      </c>
    </row>
    <row r="98" spans="2:8" ht="12.75">
      <c r="B98" s="106"/>
      <c r="C98" s="123" t="s">
        <v>156</v>
      </c>
      <c r="D98" s="124" t="s">
        <v>157</v>
      </c>
      <c r="E98" s="35" t="s">
        <v>152</v>
      </c>
      <c r="F98" s="98" t="s">
        <v>21</v>
      </c>
      <c r="G98" s="121">
        <v>365.4</v>
      </c>
      <c r="H98" s="122">
        <f t="shared" si="1"/>
        <v>255.77999999999997</v>
      </c>
    </row>
    <row r="99" spans="2:8" ht="12.75">
      <c r="B99" s="106"/>
      <c r="C99" s="125" t="s">
        <v>158</v>
      </c>
      <c r="D99" s="124" t="s">
        <v>159</v>
      </c>
      <c r="E99" s="35" t="s">
        <v>155</v>
      </c>
      <c r="F99" s="98" t="s">
        <v>21</v>
      </c>
      <c r="G99" s="126">
        <v>504</v>
      </c>
      <c r="H99" s="122">
        <f>G99*0.72</f>
        <v>362.88</v>
      </c>
    </row>
    <row r="100" spans="2:8" ht="12.75">
      <c r="B100" s="106"/>
      <c r="C100" s="123" t="s">
        <v>160</v>
      </c>
      <c r="D100" s="124" t="s">
        <v>161</v>
      </c>
      <c r="E100" s="35" t="s">
        <v>152</v>
      </c>
      <c r="F100" s="98" t="s">
        <v>21</v>
      </c>
      <c r="G100" s="126">
        <v>365.4</v>
      </c>
      <c r="H100" s="122">
        <f aca="true" t="shared" si="2" ref="H100:H101">G100*0.7</f>
        <v>255.77999999999997</v>
      </c>
    </row>
    <row r="101" spans="2:8" ht="13.5">
      <c r="B101" s="106"/>
      <c r="C101" s="127" t="s">
        <v>162</v>
      </c>
      <c r="D101" s="128" t="s">
        <v>163</v>
      </c>
      <c r="E101" s="129" t="s">
        <v>164</v>
      </c>
      <c r="F101" s="129" t="s">
        <v>21</v>
      </c>
      <c r="G101" s="39">
        <v>365.4</v>
      </c>
      <c r="H101" s="130">
        <f t="shared" si="2"/>
        <v>255.77999999999997</v>
      </c>
    </row>
    <row r="102" spans="2:8" ht="51" customHeight="1">
      <c r="B102" s="131" t="s">
        <v>165</v>
      </c>
      <c r="C102" s="131"/>
      <c r="D102" s="131"/>
      <c r="E102" s="131"/>
      <c r="F102" s="131"/>
      <c r="G102" s="131"/>
      <c r="H102" s="131"/>
    </row>
    <row r="103" spans="2:8" ht="13.5" customHeight="1">
      <c r="B103" s="132" t="s">
        <v>166</v>
      </c>
      <c r="C103" s="132"/>
      <c r="D103" s="132"/>
      <c r="E103" s="132"/>
      <c r="F103" s="132"/>
      <c r="G103" s="132"/>
      <c r="H103" s="132"/>
    </row>
    <row r="104" spans="2:8" ht="13.5" customHeight="1">
      <c r="B104" s="133" t="s">
        <v>167</v>
      </c>
      <c r="C104" s="133"/>
      <c r="D104" s="133"/>
      <c r="E104" s="133"/>
      <c r="F104" s="133"/>
      <c r="G104" s="133"/>
      <c r="H104" s="133"/>
    </row>
    <row r="105" spans="2:8" ht="13.5">
      <c r="B105" s="134" t="s">
        <v>168</v>
      </c>
      <c r="C105" s="134"/>
      <c r="D105" s="134"/>
      <c r="E105" s="134"/>
      <c r="F105" s="134"/>
      <c r="G105" s="134"/>
      <c r="H105" s="134"/>
    </row>
  </sheetData>
  <sheetProtection selectLockedCells="1" selectUnlockedCells="1"/>
  <mergeCells count="81">
    <mergeCell ref="B6:F6"/>
    <mergeCell ref="G6:H6"/>
    <mergeCell ref="B7:B8"/>
    <mergeCell ref="C7:C8"/>
    <mergeCell ref="D7:D8"/>
    <mergeCell ref="E7:E8"/>
    <mergeCell ref="F7:F8"/>
    <mergeCell ref="G7:G8"/>
    <mergeCell ref="H7:H8"/>
    <mergeCell ref="B9:H9"/>
    <mergeCell ref="B10:B16"/>
    <mergeCell ref="F10:F13"/>
    <mergeCell ref="G10:G13"/>
    <mergeCell ref="H10:H13"/>
    <mergeCell ref="F14:F16"/>
    <mergeCell ref="G14:G16"/>
    <mergeCell ref="H14:H16"/>
    <mergeCell ref="B17:B25"/>
    <mergeCell ref="F17:F21"/>
    <mergeCell ref="G17:G21"/>
    <mergeCell ref="H17:H21"/>
    <mergeCell ref="F22:F25"/>
    <mergeCell ref="G22:G25"/>
    <mergeCell ref="H22:H25"/>
    <mergeCell ref="B26:H26"/>
    <mergeCell ref="B27:B39"/>
    <mergeCell ref="F27:F32"/>
    <mergeCell ref="G27:G32"/>
    <mergeCell ref="H27:H32"/>
    <mergeCell ref="F33:F37"/>
    <mergeCell ref="G33:G37"/>
    <mergeCell ref="H33:H37"/>
    <mergeCell ref="C38:C39"/>
    <mergeCell ref="D38:D39"/>
    <mergeCell ref="E38:E39"/>
    <mergeCell ref="B40:B50"/>
    <mergeCell ref="F40:F44"/>
    <mergeCell ref="G40:G44"/>
    <mergeCell ref="H40:H44"/>
    <mergeCell ref="F45:F48"/>
    <mergeCell ref="G45:G48"/>
    <mergeCell ref="H45:H48"/>
    <mergeCell ref="C49:C50"/>
    <mergeCell ref="D49:D50"/>
    <mergeCell ref="E49:E50"/>
    <mergeCell ref="B51:H51"/>
    <mergeCell ref="B52:B54"/>
    <mergeCell ref="F52:F53"/>
    <mergeCell ref="G52:G53"/>
    <mergeCell ref="H52:H53"/>
    <mergeCell ref="B55:B56"/>
    <mergeCell ref="C55:C56"/>
    <mergeCell ref="D55:D56"/>
    <mergeCell ref="E55:E56"/>
    <mergeCell ref="B57:B61"/>
    <mergeCell ref="F57:F59"/>
    <mergeCell ref="G57:G59"/>
    <mergeCell ref="H57:H59"/>
    <mergeCell ref="F60:F61"/>
    <mergeCell ref="G60:G61"/>
    <mergeCell ref="H60:H61"/>
    <mergeCell ref="B62:B65"/>
    <mergeCell ref="F62:F63"/>
    <mergeCell ref="G62:G63"/>
    <mergeCell ref="H62:H63"/>
    <mergeCell ref="F64:F65"/>
    <mergeCell ref="G64:G65"/>
    <mergeCell ref="H64:H65"/>
    <mergeCell ref="B66:H66"/>
    <mergeCell ref="B67:B69"/>
    <mergeCell ref="F67:F68"/>
    <mergeCell ref="G67:G68"/>
    <mergeCell ref="H67:H68"/>
    <mergeCell ref="B70:H70"/>
    <mergeCell ref="B71:B93"/>
    <mergeCell ref="B94:H94"/>
    <mergeCell ref="B95:B101"/>
    <mergeCell ref="B102:H102"/>
    <mergeCell ref="B103:H103"/>
    <mergeCell ref="B104:H104"/>
    <mergeCell ref="B105:H105"/>
  </mergeCells>
  <hyperlinks>
    <hyperlink ref="H4" r:id="rId1" display="www.factum.ru"/>
  </hyperlinks>
  <printOptions horizontalCentered="1" verticalCentered="1"/>
  <pageMargins left="0" right="0" top="0" bottom="0" header="0.5118055555555555" footer="0.5118055555555555"/>
  <pageSetup fitToHeight="2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www.factum.ru</dc:title>
  <dc:subject>(495) 788-77-07</dc:subject>
  <dc:creator>Пряничников Павел</dc:creator>
  <cp:keywords/>
  <dc:description/>
  <cp:lastModifiedBy/>
  <cp:lastPrinted>2017-07-06T09:33:48Z</cp:lastPrinted>
  <dcterms:created xsi:type="dcterms:W3CDTF">2007-10-19T12:42:34Z</dcterms:created>
  <dcterms:modified xsi:type="dcterms:W3CDTF">2017-12-15T11:16:10Z</dcterms:modified>
  <cp:category/>
  <cp:version/>
  <cp:contentType/>
  <cp:contentStatus/>
  <cp:revision>2</cp:revision>
</cp:coreProperties>
</file>